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6_1" sheetId="1" r:id="rId1"/>
  </sheets>
  <definedNames>
    <definedName name="Z6_1">#REF!</definedName>
    <definedName name="_xlnm.Print_Area" localSheetId="0">'6_1'!$A$1:$M$19</definedName>
  </definedNames>
  <calcPr calcMode="manual" fullCalcOnLoad="1"/>
</workbook>
</file>

<file path=xl/sharedStrings.xml><?xml version="1.0" encoding="utf-8"?>
<sst xmlns="http://schemas.openxmlformats.org/spreadsheetml/2006/main" count="30" uniqueCount="25">
  <si>
    <t>Таблиця 6.1</t>
  </si>
  <si>
    <t>№ з/п</t>
  </si>
  <si>
    <t>Категорії справ</t>
  </si>
  <si>
    <t>із ухваленням рішення</t>
  </si>
  <si>
    <t>%, 
питома вага*</t>
  </si>
  <si>
    <t>%, 
питома вага**</t>
  </si>
  <si>
    <t>А</t>
  </si>
  <si>
    <t>Б</t>
  </si>
  <si>
    <t>Спори, що виникають при укладенні, зміні, розірванні господарських договорів та визнанні їх недійсними</t>
  </si>
  <si>
    <t>Майнові спори, що виникають при  виконанні господарських договорів та з інших підстав</t>
  </si>
  <si>
    <t>Про банкрутство</t>
  </si>
  <si>
    <t>Зі  спорів  про  право  на об'єкти інтелектуальної власності, розпорядження  майновими  правами інтелектуальної власності, комерційну концесію</t>
  </si>
  <si>
    <t>Спори, що виникають із земельних відносин</t>
  </si>
  <si>
    <t>Інші господарські справи</t>
  </si>
  <si>
    <t>Усього</t>
  </si>
  <si>
    <t>* - від числа розглянутих справ</t>
  </si>
  <si>
    <t>** - від числа розглянутих справ з винeсенням рішення</t>
  </si>
  <si>
    <t>у тому числі із задоволенням позову (заяви)</t>
  </si>
  <si>
    <t>Динаміка,
%</t>
  </si>
  <si>
    <t>Усього розглянуто</t>
  </si>
  <si>
    <t>Розгляд місцевими господарськими судами справ</t>
  </si>
  <si>
    <t>перше півріччя 2017 року</t>
  </si>
  <si>
    <t>I півріччя 2016 року</t>
  </si>
  <si>
    <t>I півріччя 2017 року 2017</t>
  </si>
  <si>
    <t>I півріччя 2017 року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</si>
</sst>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_);_(* \(#,##0\);_(* &quot;-&quot;_);_(@_)"/>
    <numFmt numFmtId="173" formatCode="0.0"/>
    <numFmt numFmtId="174" formatCode="#,##0.0"/>
  </numFmts>
  <fonts count="44">
    <font>
      <sz val="10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>
      <alignment/>
      <protection/>
    </xf>
    <xf numFmtId="0" fontId="43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52" applyFont="1">
      <alignment/>
      <protection/>
    </xf>
    <xf numFmtId="0" fontId="3" fillId="0" borderId="0" xfId="52" applyFont="1" applyBorder="1" applyAlignment="1">
      <alignment horizontal="center"/>
      <protection/>
    </xf>
    <xf numFmtId="4" fontId="4" fillId="0" borderId="0" xfId="52" applyNumberFormat="1" applyFont="1">
      <alignment/>
      <protection/>
    </xf>
    <xf numFmtId="0" fontId="4" fillId="0" borderId="0" xfId="52" applyFont="1">
      <alignment/>
      <protection/>
    </xf>
    <xf numFmtId="0" fontId="5" fillId="0" borderId="10" xfId="61" applyNumberFormat="1" applyFont="1" applyFill="1" applyBorder="1" applyAlignment="1" applyProtection="1">
      <alignment vertical="center" wrapText="1"/>
      <protection/>
    </xf>
    <xf numFmtId="0" fontId="2" fillId="0" borderId="0" xfId="52" applyFont="1" applyAlignment="1">
      <alignment horizontal="center" vertical="center" wrapText="1"/>
      <protection/>
    </xf>
    <xf numFmtId="0" fontId="2" fillId="0" borderId="0" xfId="52" applyFont="1" applyFill="1">
      <alignment/>
      <protection/>
    </xf>
    <xf numFmtId="0" fontId="3" fillId="32" borderId="10" xfId="52" applyFont="1" applyFill="1" applyBorder="1" applyAlignment="1">
      <alignment horizontal="center" vertical="center" wrapText="1"/>
      <protection/>
    </xf>
    <xf numFmtId="3" fontId="4" fillId="0" borderId="0" xfId="52" applyNumberFormat="1" applyFont="1">
      <alignment/>
      <protection/>
    </xf>
    <xf numFmtId="3" fontId="4" fillId="0" borderId="0" xfId="52" applyNumberFormat="1" applyFont="1" applyAlignment="1">
      <alignment vertical="center"/>
      <protection/>
    </xf>
    <xf numFmtId="0" fontId="3" fillId="0" borderId="1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2" fillId="0" borderId="10" xfId="52" applyFont="1" applyFill="1" applyBorder="1" applyAlignment="1">
      <alignment horizontal="center" vertical="center" wrapText="1"/>
      <protection/>
    </xf>
    <xf numFmtId="0" fontId="2" fillId="0" borderId="10" xfId="60" applyNumberFormat="1" applyFont="1" applyFill="1" applyBorder="1" applyAlignment="1" applyProtection="1">
      <alignment horizontal="left" vertical="center" wrapText="1"/>
      <protection/>
    </xf>
    <xf numFmtId="0" fontId="5" fillId="0" borderId="10" xfId="60" applyNumberFormat="1" applyFont="1" applyFill="1" applyBorder="1" applyAlignment="1" applyProtection="1">
      <alignment horizontal="left" vertical="center" wrapText="1"/>
      <protection/>
    </xf>
    <xf numFmtId="0" fontId="5" fillId="0" borderId="10" xfId="60" applyNumberFormat="1" applyFont="1" applyFill="1" applyBorder="1" applyAlignment="1" applyProtection="1">
      <alignment horizontal="left" vertical="center"/>
      <protection/>
    </xf>
    <xf numFmtId="0" fontId="5" fillId="0" borderId="10" xfId="61" applyNumberFormat="1" applyFont="1" applyFill="1" applyBorder="1" applyAlignment="1" applyProtection="1">
      <alignment horizontal="left" vertical="center" wrapText="1"/>
      <protection/>
    </xf>
    <xf numFmtId="3" fontId="2" fillId="0" borderId="0" xfId="52" applyNumberFormat="1" applyFont="1">
      <alignment/>
      <protection/>
    </xf>
    <xf numFmtId="3" fontId="6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10" xfId="52" applyNumberFormat="1" applyFont="1" applyBorder="1" applyAlignment="1">
      <alignment horizontal="right" vertical="center" wrapText="1"/>
      <protection/>
    </xf>
    <xf numFmtId="0" fontId="2" fillId="0" borderId="0" xfId="52" applyFont="1" applyAlignment="1">
      <alignment wrapText="1"/>
      <protection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52" applyFont="1" applyFill="1" applyBorder="1" applyAlignment="1">
      <alignment horizontal="center" vertical="center" wrapText="1"/>
      <protection/>
    </xf>
    <xf numFmtId="0" fontId="2" fillId="33" borderId="10" xfId="52" applyFont="1" applyFill="1" applyBorder="1" applyAlignment="1">
      <alignment horizontal="center" vertical="center" wrapText="1"/>
      <protection/>
    </xf>
    <xf numFmtId="0" fontId="3" fillId="33" borderId="10" xfId="52" applyFont="1" applyFill="1" applyBorder="1">
      <alignment/>
      <protection/>
    </xf>
    <xf numFmtId="3" fontId="8" fillId="33" borderId="10" xfId="52" applyNumberFormat="1" applyFont="1" applyFill="1" applyBorder="1" applyAlignment="1">
      <alignment horizontal="right" vertical="center"/>
      <protection/>
    </xf>
    <xf numFmtId="4" fontId="8" fillId="33" borderId="10" xfId="52" applyNumberFormat="1" applyFont="1" applyFill="1" applyBorder="1" applyAlignment="1">
      <alignment horizontal="right" vertical="center"/>
      <protection/>
    </xf>
    <xf numFmtId="4" fontId="9" fillId="33" borderId="10" xfId="52" applyNumberFormat="1" applyFont="1" applyFill="1" applyBorder="1" applyAlignment="1">
      <alignment horizontal="right" vertical="center"/>
      <protection/>
    </xf>
    <xf numFmtId="4" fontId="6" fillId="33" borderId="10" xfId="52" applyNumberFormat="1" applyFont="1" applyFill="1" applyBorder="1" applyAlignment="1">
      <alignment horizontal="right" vertical="center"/>
      <protection/>
    </xf>
    <xf numFmtId="4" fontId="7" fillId="33" borderId="10" xfId="52" applyNumberFormat="1" applyFont="1" applyFill="1" applyBorder="1" applyAlignment="1">
      <alignment horizontal="right" vertical="center"/>
      <protection/>
    </xf>
    <xf numFmtId="0" fontId="3" fillId="0" borderId="11" xfId="52" applyFont="1" applyBorder="1" applyAlignment="1">
      <alignment/>
      <protection/>
    </xf>
    <xf numFmtId="174" fontId="6" fillId="33" borderId="10" xfId="52" applyNumberFormat="1" applyFont="1" applyFill="1" applyBorder="1" applyAlignment="1">
      <alignment horizontal="right" vertical="center"/>
      <protection/>
    </xf>
    <xf numFmtId="174" fontId="8" fillId="33" borderId="10" xfId="52" applyNumberFormat="1" applyFont="1" applyFill="1" applyBorder="1" applyAlignment="1">
      <alignment horizontal="right" vertical="center"/>
      <protection/>
    </xf>
    <xf numFmtId="0" fontId="3" fillId="32" borderId="10" xfId="52" applyFont="1" applyFill="1" applyBorder="1" applyAlignment="1">
      <alignment horizontal="center" vertical="center" wrapText="1"/>
      <protection/>
    </xf>
    <xf numFmtId="0" fontId="1" fillId="0" borderId="0" xfId="52" applyFont="1" applyAlignment="1">
      <alignment horizontal="center" vertical="center"/>
      <protection/>
    </xf>
    <xf numFmtId="0" fontId="2" fillId="33" borderId="10" xfId="52" applyFont="1" applyFill="1" applyBorder="1" applyAlignment="1">
      <alignment horizontal="center" vertical="center" wrapText="1"/>
      <protection/>
    </xf>
    <xf numFmtId="0" fontId="2" fillId="0" borderId="0" xfId="52" applyFont="1" applyAlignment="1">
      <alignment horizontal="right"/>
      <protection/>
    </xf>
    <xf numFmtId="0" fontId="3" fillId="32" borderId="10" xfId="52" applyFont="1" applyFill="1" applyBorder="1" applyAlignment="1">
      <alignment horizontal="center" vertical="center" textRotation="90" wrapText="1"/>
      <protection/>
    </xf>
    <xf numFmtId="0" fontId="3" fillId="0" borderId="0" xfId="52" applyFont="1" applyAlignment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бл_2006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[0]_Stat_2003 new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2"/>
  <sheetViews>
    <sheetView tabSelected="1" zoomScalePageLayoutView="0" workbookViewId="0" topLeftCell="A1">
      <selection activeCell="I15" sqref="I15"/>
    </sheetView>
  </sheetViews>
  <sheetFormatPr defaultColWidth="9.00390625" defaultRowHeight="12.75"/>
  <cols>
    <col min="1" max="1" width="3.25390625" style="1" customWidth="1"/>
    <col min="2" max="2" width="44.875" style="1" customWidth="1"/>
    <col min="3" max="5" width="9.375" style="1" customWidth="1"/>
    <col min="6" max="6" width="8.75390625" style="1" customWidth="1"/>
    <col min="7" max="7" width="7.25390625" style="1" customWidth="1"/>
    <col min="8" max="8" width="8.75390625" style="1" customWidth="1"/>
    <col min="9" max="9" width="8.00390625" style="1" customWidth="1"/>
    <col min="10" max="10" width="10.25390625" style="1" customWidth="1"/>
    <col min="11" max="11" width="9.125" style="1" customWidth="1"/>
    <col min="12" max="12" width="9.625" style="1" customWidth="1"/>
    <col min="13" max="13" width="9.375" style="1" customWidth="1"/>
    <col min="14" max="14" width="9.125" style="4" customWidth="1"/>
    <col min="15" max="15" width="9.25390625" style="4" bestFit="1" customWidth="1"/>
    <col min="16" max="16384" width="9.125" style="1" customWidth="1"/>
  </cols>
  <sheetData>
    <row r="1" spans="1:13" ht="14.25" customHeight="1">
      <c r="A1" s="21"/>
      <c r="L1" s="37" t="s">
        <v>0</v>
      </c>
      <c r="M1" s="37"/>
    </row>
    <row r="2" spans="1:13" ht="18.75">
      <c r="A2" s="35" t="s">
        <v>20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12.75">
      <c r="A3" s="39" t="s">
        <v>21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1:12" ht="12.7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2"/>
    </row>
    <row r="5" spans="1:13" ht="13.5" customHeight="1">
      <c r="A5" s="38" t="s">
        <v>1</v>
      </c>
      <c r="B5" s="34" t="s">
        <v>2</v>
      </c>
      <c r="C5" s="34" t="s">
        <v>19</v>
      </c>
      <c r="D5" s="34"/>
      <c r="E5" s="34"/>
      <c r="F5" s="34" t="s">
        <v>3</v>
      </c>
      <c r="G5" s="34"/>
      <c r="H5" s="34"/>
      <c r="I5" s="34"/>
      <c r="J5" s="34"/>
      <c r="K5" s="34"/>
      <c r="L5" s="34"/>
      <c r="M5" s="34"/>
    </row>
    <row r="6" spans="1:13" ht="6.75" customHeight="1">
      <c r="A6" s="38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</row>
    <row r="7" spans="1:13" ht="16.5" customHeight="1">
      <c r="A7" s="38"/>
      <c r="B7" s="34"/>
      <c r="C7" s="34"/>
      <c r="D7" s="34"/>
      <c r="E7" s="34"/>
      <c r="F7" s="34" t="s">
        <v>22</v>
      </c>
      <c r="G7" s="36" t="s">
        <v>4</v>
      </c>
      <c r="H7" s="34" t="s">
        <v>23</v>
      </c>
      <c r="I7" s="36" t="s">
        <v>4</v>
      </c>
      <c r="J7" s="34" t="s">
        <v>17</v>
      </c>
      <c r="K7" s="34"/>
      <c r="L7" s="34"/>
      <c r="M7" s="34"/>
    </row>
    <row r="8" spans="1:13" ht="51.75" customHeight="1">
      <c r="A8" s="38"/>
      <c r="B8" s="34"/>
      <c r="C8" s="8" t="s">
        <v>22</v>
      </c>
      <c r="D8" s="8" t="s">
        <v>24</v>
      </c>
      <c r="E8" s="22" t="s">
        <v>18</v>
      </c>
      <c r="F8" s="34"/>
      <c r="G8" s="36"/>
      <c r="H8" s="34"/>
      <c r="I8" s="36"/>
      <c r="J8" s="8" t="s">
        <v>22</v>
      </c>
      <c r="K8" s="24" t="s">
        <v>5</v>
      </c>
      <c r="L8" s="8" t="s">
        <v>23</v>
      </c>
      <c r="M8" s="24" t="s">
        <v>5</v>
      </c>
    </row>
    <row r="9" spans="1:16" ht="16.5" customHeight="1">
      <c r="A9" s="8" t="s">
        <v>6</v>
      </c>
      <c r="B9" s="8" t="s">
        <v>7</v>
      </c>
      <c r="C9" s="11">
        <v>1</v>
      </c>
      <c r="D9" s="11">
        <v>2</v>
      </c>
      <c r="E9" s="23">
        <v>3</v>
      </c>
      <c r="F9" s="11">
        <v>4</v>
      </c>
      <c r="G9" s="23">
        <v>5</v>
      </c>
      <c r="H9" s="11">
        <v>6</v>
      </c>
      <c r="I9" s="23">
        <v>7</v>
      </c>
      <c r="J9" s="11">
        <v>8</v>
      </c>
      <c r="K9" s="23">
        <v>9</v>
      </c>
      <c r="L9" s="11">
        <v>10</v>
      </c>
      <c r="M9" s="23">
        <v>11</v>
      </c>
      <c r="O9" s="3"/>
      <c r="P9" s="4"/>
    </row>
    <row r="10" spans="1:19" ht="28.5" customHeight="1">
      <c r="A10" s="12">
        <v>1</v>
      </c>
      <c r="B10" s="15" t="s">
        <v>8</v>
      </c>
      <c r="C10" s="19">
        <v>2280</v>
      </c>
      <c r="D10" s="19">
        <v>2048</v>
      </c>
      <c r="E10" s="32">
        <f aca="true" t="shared" si="0" ref="E10:E16">IF(C10=0,0,D10/C10*100-100)</f>
        <v>-10.175438596491233</v>
      </c>
      <c r="F10" s="20">
        <v>1778</v>
      </c>
      <c r="G10" s="30">
        <f aca="true" t="shared" si="1" ref="G10:G16">IF(C10=0,0,F10*100/C10)</f>
        <v>77.98245614035088</v>
      </c>
      <c r="H10" s="20">
        <v>1622</v>
      </c>
      <c r="I10" s="29">
        <f aca="true" t="shared" si="2" ref="I10:I16">IF(D10=0,"0",H10/D10*100)</f>
        <v>79.19921875</v>
      </c>
      <c r="J10" s="20">
        <v>741</v>
      </c>
      <c r="K10" s="29">
        <f aca="true" t="shared" si="3" ref="K10:K16">IF(F10=0,0,J10*100/F10)</f>
        <v>41.676040494938135</v>
      </c>
      <c r="L10" s="20">
        <v>747</v>
      </c>
      <c r="M10" s="29">
        <f>IF(L10=0,0,L10/H10*100)</f>
        <v>46.05425400739828</v>
      </c>
      <c r="N10" s="9">
        <f aca="true" t="shared" si="4" ref="N10:N16">IF(H10=0,IF(L10=0,0,100),L10)</f>
        <v>747</v>
      </c>
      <c r="O10" s="4">
        <f>IF(H10=0,0,L10/H10*100)</f>
        <v>46.05425400739828</v>
      </c>
      <c r="P10" s="4"/>
      <c r="Q10" s="4"/>
      <c r="R10" s="4"/>
      <c r="S10" s="4"/>
    </row>
    <row r="11" spans="1:19" ht="27" customHeight="1">
      <c r="A11" s="13">
        <v>2</v>
      </c>
      <c r="B11" s="15" t="s">
        <v>9</v>
      </c>
      <c r="C11" s="19">
        <v>24714</v>
      </c>
      <c r="D11" s="19">
        <v>20315</v>
      </c>
      <c r="E11" s="32">
        <f t="shared" si="0"/>
        <v>-17.799627741361164</v>
      </c>
      <c r="F11" s="20">
        <v>19453</v>
      </c>
      <c r="G11" s="30">
        <f t="shared" si="1"/>
        <v>78.71247066440074</v>
      </c>
      <c r="H11" s="20">
        <v>15803</v>
      </c>
      <c r="I11" s="29">
        <f t="shared" si="2"/>
        <v>77.7898104848634</v>
      </c>
      <c r="J11" s="20">
        <v>16688</v>
      </c>
      <c r="K11" s="29">
        <f t="shared" si="3"/>
        <v>85.78625404821878</v>
      </c>
      <c r="L11" s="20">
        <v>13351</v>
      </c>
      <c r="M11" s="29">
        <f aca="true" t="shared" si="5" ref="M11:M16">IF(L11=0,0,L11/H11*100)</f>
        <v>84.48395874201101</v>
      </c>
      <c r="N11" s="9">
        <f t="shared" si="4"/>
        <v>13351</v>
      </c>
      <c r="O11" s="4">
        <f aca="true" t="shared" si="6" ref="O11:O16">IF(H11=0,0,L11/H11*100)</f>
        <v>84.48395874201101</v>
      </c>
      <c r="P11" s="4"/>
      <c r="Q11" s="4"/>
      <c r="R11" s="4"/>
      <c r="S11" s="4"/>
    </row>
    <row r="12" spans="1:19" ht="15" customHeight="1">
      <c r="A12" s="12">
        <v>3</v>
      </c>
      <c r="B12" s="16" t="s">
        <v>10</v>
      </c>
      <c r="C12" s="19">
        <v>10853</v>
      </c>
      <c r="D12" s="19">
        <v>8793</v>
      </c>
      <c r="E12" s="32">
        <f t="shared" si="0"/>
        <v>-18.980926932645346</v>
      </c>
      <c r="F12" s="20"/>
      <c r="G12" s="30">
        <f t="shared" si="1"/>
        <v>0</v>
      </c>
      <c r="H12" s="20"/>
      <c r="I12" s="29">
        <f t="shared" si="2"/>
        <v>0</v>
      </c>
      <c r="J12" s="20"/>
      <c r="K12" s="29">
        <f t="shared" si="3"/>
        <v>0</v>
      </c>
      <c r="L12" s="20"/>
      <c r="M12" s="29">
        <f>IF(L12=0,0,L12/H12*100)</f>
        <v>0</v>
      </c>
      <c r="N12" s="9">
        <f t="shared" si="4"/>
        <v>0</v>
      </c>
      <c r="O12" s="4">
        <f t="shared" si="6"/>
        <v>0</v>
      </c>
      <c r="P12" s="4"/>
      <c r="Q12" s="4"/>
      <c r="R12" s="4"/>
      <c r="S12" s="4"/>
    </row>
    <row r="13" spans="1:19" ht="40.5" customHeight="1">
      <c r="A13" s="12">
        <v>4</v>
      </c>
      <c r="B13" s="5" t="s">
        <v>11</v>
      </c>
      <c r="C13" s="19">
        <v>198</v>
      </c>
      <c r="D13" s="19">
        <v>231</v>
      </c>
      <c r="E13" s="32">
        <f t="shared" si="0"/>
        <v>16.66666666666667</v>
      </c>
      <c r="F13" s="20">
        <v>138</v>
      </c>
      <c r="G13" s="30">
        <f t="shared" si="1"/>
        <v>69.6969696969697</v>
      </c>
      <c r="H13" s="20">
        <v>163</v>
      </c>
      <c r="I13" s="29">
        <f t="shared" si="2"/>
        <v>70.56277056277057</v>
      </c>
      <c r="J13" s="20">
        <v>87</v>
      </c>
      <c r="K13" s="29">
        <f t="shared" si="3"/>
        <v>63.04347826086956</v>
      </c>
      <c r="L13" s="20">
        <v>96</v>
      </c>
      <c r="M13" s="29">
        <f t="shared" si="5"/>
        <v>58.895705521472394</v>
      </c>
      <c r="N13" s="10">
        <f t="shared" si="4"/>
        <v>96</v>
      </c>
      <c r="O13" s="4">
        <f t="shared" si="6"/>
        <v>58.895705521472394</v>
      </c>
      <c r="P13" s="4"/>
      <c r="Q13" s="4"/>
      <c r="R13" s="4"/>
      <c r="S13" s="4"/>
    </row>
    <row r="14" spans="1:15" ht="18" customHeight="1">
      <c r="A14" s="12">
        <v>5</v>
      </c>
      <c r="B14" s="17" t="s">
        <v>12</v>
      </c>
      <c r="C14" s="19">
        <v>1450</v>
      </c>
      <c r="D14" s="19">
        <v>1884</v>
      </c>
      <c r="E14" s="32">
        <f t="shared" si="0"/>
        <v>29.931034482758633</v>
      </c>
      <c r="F14" s="20">
        <v>1190</v>
      </c>
      <c r="G14" s="30">
        <f t="shared" si="1"/>
        <v>82.06896551724138</v>
      </c>
      <c r="H14" s="20">
        <v>1493</v>
      </c>
      <c r="I14" s="29">
        <f t="shared" si="2"/>
        <v>79.24628450106157</v>
      </c>
      <c r="J14" s="20">
        <v>740</v>
      </c>
      <c r="K14" s="29">
        <f t="shared" si="3"/>
        <v>62.18487394957983</v>
      </c>
      <c r="L14" s="20">
        <v>939</v>
      </c>
      <c r="M14" s="29">
        <f t="shared" si="5"/>
        <v>62.893503014065644</v>
      </c>
      <c r="N14" s="9">
        <f t="shared" si="4"/>
        <v>939</v>
      </c>
      <c r="O14" s="4">
        <f t="shared" si="6"/>
        <v>62.893503014065644</v>
      </c>
    </row>
    <row r="15" spans="1:15" ht="15" customHeight="1">
      <c r="A15" s="12">
        <v>6</v>
      </c>
      <c r="B15" s="14" t="s">
        <v>13</v>
      </c>
      <c r="C15" s="19">
        <v>4789</v>
      </c>
      <c r="D15" s="19">
        <v>5247</v>
      </c>
      <c r="E15" s="32">
        <f t="shared" si="0"/>
        <v>9.56358321152642</v>
      </c>
      <c r="F15" s="20">
        <v>3362</v>
      </c>
      <c r="G15" s="30">
        <f t="shared" si="1"/>
        <v>70.20254750469827</v>
      </c>
      <c r="H15" s="20">
        <v>3843</v>
      </c>
      <c r="I15" s="29">
        <f t="shared" si="2"/>
        <v>73.2418524871355</v>
      </c>
      <c r="J15" s="20">
        <v>2118</v>
      </c>
      <c r="K15" s="29">
        <f t="shared" si="3"/>
        <v>62.998215348007136</v>
      </c>
      <c r="L15" s="20">
        <v>2537</v>
      </c>
      <c r="M15" s="29">
        <f t="shared" si="5"/>
        <v>66.01613322924798</v>
      </c>
      <c r="N15" s="9">
        <f t="shared" si="4"/>
        <v>2537</v>
      </c>
      <c r="O15" s="4">
        <f t="shared" si="6"/>
        <v>66.01613322924798</v>
      </c>
    </row>
    <row r="16" spans="1:15" ht="16.5" customHeight="1">
      <c r="A16" s="23"/>
      <c r="B16" s="25" t="s">
        <v>14</v>
      </c>
      <c r="C16" s="26">
        <f>SUM(C10:C15)</f>
        <v>44284</v>
      </c>
      <c r="D16" s="26">
        <f>SUM(D10:D15)</f>
        <v>38518</v>
      </c>
      <c r="E16" s="33">
        <f t="shared" si="0"/>
        <v>-13.02050401951044</v>
      </c>
      <c r="F16" s="26">
        <f>SUM(F10:F15)</f>
        <v>25921</v>
      </c>
      <c r="G16" s="28">
        <f t="shared" si="1"/>
        <v>58.533556137656944</v>
      </c>
      <c r="H16" s="26">
        <f>SUM(H10:H15)</f>
        <v>22924</v>
      </c>
      <c r="I16" s="27">
        <f t="shared" si="2"/>
        <v>59.515031933122174</v>
      </c>
      <c r="J16" s="26">
        <f>SUM(J10:J15)</f>
        <v>20374</v>
      </c>
      <c r="K16" s="27">
        <f t="shared" si="3"/>
        <v>78.60036264033023</v>
      </c>
      <c r="L16" s="26">
        <f>SUM(L10:L15)</f>
        <v>17670</v>
      </c>
      <c r="M16" s="27">
        <f t="shared" si="5"/>
        <v>77.08078869307276</v>
      </c>
      <c r="N16" s="9">
        <f t="shared" si="4"/>
        <v>17670</v>
      </c>
      <c r="O16" s="4">
        <f t="shared" si="6"/>
        <v>77.08078869307276</v>
      </c>
    </row>
    <row r="17" spans="1:10" ht="12.75">
      <c r="A17" s="6"/>
      <c r="B17" s="1" t="s">
        <v>15</v>
      </c>
      <c r="J17" s="7"/>
    </row>
    <row r="18" spans="1:2" ht="12.75">
      <c r="A18" s="6"/>
      <c r="B18" s="1" t="s">
        <v>16</v>
      </c>
    </row>
    <row r="19" ht="12.75">
      <c r="A19" s="6"/>
    </row>
    <row r="20" spans="1:13" ht="12.75">
      <c r="A20" s="6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</row>
    <row r="21" ht="12.75">
      <c r="A21" s="6"/>
    </row>
    <row r="22" ht="12.75">
      <c r="A22" s="6"/>
    </row>
    <row r="23" ht="12.75">
      <c r="A23" s="6"/>
    </row>
    <row r="24" ht="12.75">
      <c r="A24" s="6"/>
    </row>
    <row r="25" ht="12.75">
      <c r="A25" s="6"/>
    </row>
    <row r="26" ht="12.75">
      <c r="A26" s="6"/>
    </row>
    <row r="27" ht="12.75">
      <c r="A27" s="6"/>
    </row>
    <row r="28" ht="12.75">
      <c r="A28" s="6"/>
    </row>
    <row r="29" ht="12.75">
      <c r="A29" s="6"/>
    </row>
    <row r="30" ht="12.75">
      <c r="A30" s="6"/>
    </row>
    <row r="31" ht="12.75">
      <c r="A31" s="6"/>
    </row>
    <row r="32" ht="12.75">
      <c r="A32" s="6"/>
    </row>
    <row r="33" ht="12.75">
      <c r="A33" s="6"/>
    </row>
    <row r="34" ht="12.75">
      <c r="A34" s="6"/>
    </row>
    <row r="35" ht="12.75">
      <c r="A35" s="6"/>
    </row>
    <row r="36" ht="12.75">
      <c r="A36" s="6"/>
    </row>
    <row r="37" ht="12.75">
      <c r="A37" s="6"/>
    </row>
    <row r="38" ht="12.75">
      <c r="A38" s="6"/>
    </row>
    <row r="39" ht="12.75">
      <c r="A39" s="6"/>
    </row>
    <row r="40" ht="12.75">
      <c r="A40" s="6"/>
    </row>
    <row r="41" ht="12.75">
      <c r="A41" s="6"/>
    </row>
    <row r="42" ht="12.75">
      <c r="A42" s="6"/>
    </row>
    <row r="43" ht="12.75">
      <c r="A43" s="6"/>
    </row>
    <row r="44" ht="12.75">
      <c r="A44" s="6"/>
    </row>
    <row r="45" ht="12.75">
      <c r="A45" s="6"/>
    </row>
    <row r="46" ht="12.75">
      <c r="A46" s="6"/>
    </row>
    <row r="47" ht="12.75">
      <c r="A47" s="6"/>
    </row>
    <row r="48" ht="12.75">
      <c r="A48" s="6"/>
    </row>
    <row r="49" ht="12.75">
      <c r="A49" s="6"/>
    </row>
    <row r="50" ht="12.75">
      <c r="A50" s="6"/>
    </row>
    <row r="51" ht="12.75">
      <c r="A51" s="6"/>
    </row>
    <row r="52" ht="12.75">
      <c r="A52" s="6"/>
    </row>
  </sheetData>
  <sheetProtection/>
  <mergeCells count="12">
    <mergeCell ref="L1:M1"/>
    <mergeCell ref="H7:H8"/>
    <mergeCell ref="I7:I8"/>
    <mergeCell ref="J7:M7"/>
    <mergeCell ref="A2:M2"/>
    <mergeCell ref="A5:A8"/>
    <mergeCell ref="B5:B8"/>
    <mergeCell ref="A3:M3"/>
    <mergeCell ref="C5:E7"/>
    <mergeCell ref="F5:M6"/>
    <mergeCell ref="F7:F8"/>
    <mergeCell ref="G7:G8"/>
  </mergeCells>
  <printOptions/>
  <pageMargins left="0.7480314960629921" right="0.35433070866141736" top="0.5905511811023623" bottom="0.1968503937007874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2016-08-17T13:53:59Z</cp:lastPrinted>
  <dcterms:created xsi:type="dcterms:W3CDTF">2011-07-25T07:01:48Z</dcterms:created>
  <dcterms:modified xsi:type="dcterms:W3CDTF">2017-08-21T07:40:07Z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6.1_2.2017</vt:lpwstr>
  </property>
  <property fmtid="{D5CDD505-2E9C-101B-9397-08002B2CF9AE}" pid="3" name="Вид звіту">
    <vt:lpwstr>Аналітичний звіт</vt:lpwstr>
  </property>
  <property fmtid="{D5CDD505-2E9C-101B-9397-08002B2CF9AE}" pid="4" name="Тип виду звіту">
    <vt:i4>4</vt:i4>
  </property>
  <property fmtid="{D5CDD505-2E9C-101B-9397-08002B2CF9AE}" pid="5" name="Тип звітуDBID">
    <vt:i4>0</vt:i4>
  </property>
  <property fmtid="{D5CDD505-2E9C-101B-9397-08002B2CF9AE}" pid="6" name="Тип звітуID">
    <vt:i4>2209509</vt:i4>
  </property>
  <property fmtid="{D5CDD505-2E9C-101B-9397-08002B2CF9AE}" pid="7" name="Тип звіту">
    <vt:lpwstr>6.1. Розгляд місцевими господарськими судами справ</vt:lpwstr>
  </property>
  <property fmtid="{D5CDD505-2E9C-101B-9397-08002B2CF9AE}" pid="8" name="К.Cума">
    <vt:lpwstr>CCB0E9F6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  <property fmtid="{D5CDD505-2E9C-101B-9397-08002B2CF9AE}" pid="15" name="К.Сума шаблону">
    <vt:lpwstr>D14F7102</vt:lpwstr>
  </property>
  <property fmtid="{D5CDD505-2E9C-101B-9397-08002B2CF9AE}" pid="16" name="Версія БД">
    <vt:lpwstr>3.18.0.1578</vt:lpwstr>
  </property>
</Properties>
</file>