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191" yWindow="65386" windowWidth="15480" windowHeight="11400" activeTab="0"/>
  </bookViews>
  <sheets>
    <sheet name="6_1" sheetId="1" r:id="rId1"/>
    <sheet name="Z6_1" sheetId="2" state="hidden" r:id="rId2"/>
  </sheets>
  <definedNames>
    <definedName name="Z6_1">'Z6_1'!$A$1:$D$7</definedName>
    <definedName name="_xlnm.Print_Area" localSheetId="0">'6_1'!$A$1:$M$40</definedName>
  </definedNames>
  <calcPr fullCalcOnLoad="1"/>
</workbook>
</file>

<file path=xl/sharedStrings.xml><?xml version="1.0" encoding="utf-8"?>
<sst xmlns="http://schemas.openxmlformats.org/spreadsheetml/2006/main" count="32" uniqueCount="30">
  <si>
    <t>№ з/п</t>
  </si>
  <si>
    <t>Категорії справ</t>
  </si>
  <si>
    <t>Усього розгянуто</t>
  </si>
  <si>
    <t>із ухваленням рішення</t>
  </si>
  <si>
    <t>%, 
питома вага*</t>
  </si>
  <si>
    <t>У тому числі із задоволенням позову (заяви)</t>
  </si>
  <si>
    <t>Динаміка
%</t>
  </si>
  <si>
    <t>%, 
питома вага**</t>
  </si>
  <si>
    <t>А</t>
  </si>
  <si>
    <t>Б</t>
  </si>
  <si>
    <t>Зі  спорів  про  укладення,  зміну,  розірвання договорів та визнання їх недійсними</t>
  </si>
  <si>
    <t xml:space="preserve">З   майнових   спорів  про  викнання господарських договорів  та з інших підстав </t>
  </si>
  <si>
    <t>Зі  спорів  про  визнання актів недійсними</t>
  </si>
  <si>
    <t>Зі  спорів  про  право  на об'єкти інтелектуальної власності, розпорядження  майновими  правами інтелектуальної власності, комерційну концесію</t>
  </si>
  <si>
    <t>Про банкрутство</t>
  </si>
  <si>
    <t>Інший позадоговірний немайновий спір</t>
  </si>
  <si>
    <t>Усього</t>
  </si>
  <si>
    <t>* - від числа розглянутих справ</t>
  </si>
  <si>
    <t>** - від числа розглянутих справ з винeсенням рішення</t>
  </si>
  <si>
    <t>F1</t>
  </si>
  <si>
    <t>F2</t>
  </si>
  <si>
    <t>F3</t>
  </si>
  <si>
    <t>kr</t>
  </si>
  <si>
    <t>1</t>
  </si>
  <si>
    <t>2</t>
  </si>
  <si>
    <t>3</t>
  </si>
  <si>
    <t>4</t>
  </si>
  <si>
    <t>5</t>
  </si>
  <si>
    <t>6</t>
  </si>
  <si>
    <r>
      <t xml:space="preserve">Розгляд місцевими господарськими судами справ                                                     </t>
    </r>
    <r>
      <rPr>
        <b/>
        <sz val="10"/>
        <rFont val="Times New Roman"/>
        <family val="1"/>
      </rPr>
      <t>Таблиця 6.1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</si>
</sst>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/>
      <protection/>
    </xf>
    <xf numFmtId="4" fontId="5" fillId="0" borderId="0" xfId="52" applyNumberFormat="1" applyFont="1">
      <alignment/>
      <protection/>
    </xf>
    <xf numFmtId="0" fontId="5" fillId="0" borderId="0" xfId="52" applyFont="1">
      <alignment/>
      <protection/>
    </xf>
    <xf numFmtId="0" fontId="6" fillId="0" borderId="10" xfId="6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7" fillId="32" borderId="10" xfId="52" applyNumberFormat="1" applyFont="1" applyFill="1" applyBorder="1" applyAlignment="1">
      <alignment horizontal="center" vertical="center"/>
      <protection/>
    </xf>
    <xf numFmtId="3" fontId="8" fillId="0" borderId="10" xfId="52" applyNumberFormat="1" applyFont="1" applyBorder="1" applyAlignment="1">
      <alignment horizontal="right" vertical="center"/>
      <protection/>
    </xf>
    <xf numFmtId="4" fontId="8" fillId="32" borderId="10" xfId="52" applyNumberFormat="1" applyFont="1" applyFill="1" applyBorder="1" applyAlignment="1">
      <alignment horizontal="center" vertical="center"/>
      <protection/>
    </xf>
    <xf numFmtId="0" fontId="6" fillId="0" borderId="10" xfId="61" applyNumberFormat="1" applyFont="1" applyFill="1" applyBorder="1" applyAlignment="1" applyProtection="1">
      <alignment vertical="center" wrapText="1"/>
      <protection/>
    </xf>
    <xf numFmtId="0" fontId="2" fillId="0" borderId="10" xfId="52" applyFont="1" applyBorder="1">
      <alignment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Fill="1">
      <alignment/>
      <protection/>
    </xf>
    <xf numFmtId="0" fontId="0" fillId="0" borderId="0" xfId="0" applyNumberFormat="1" applyAlignment="1" quotePrefix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2" fillId="32" borderId="10" xfId="52" applyFont="1" applyFill="1" applyBorder="1" applyAlignment="1">
      <alignment horizontal="center" vertical="center" wrapText="1"/>
      <protection/>
    </xf>
    <xf numFmtId="3" fontId="5" fillId="0" borderId="0" xfId="52" applyNumberFormat="1" applyFont="1">
      <alignment/>
      <protection/>
    </xf>
    <xf numFmtId="3" fontId="5" fillId="0" borderId="0" xfId="52" applyNumberFormat="1" applyFont="1" applyAlignment="1">
      <alignment vertical="center"/>
      <protection/>
    </xf>
    <xf numFmtId="0" fontId="4" fillId="32" borderId="10" xfId="0" applyFont="1" applyFill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1" fontId="4" fillId="32" borderId="10" xfId="0" applyNumberFormat="1" applyFont="1" applyFill="1" applyBorder="1" applyAlignment="1">
      <alignment horizontal="center" vertical="center" wrapText="1"/>
    </xf>
    <xf numFmtId="0" fontId="3" fillId="32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0" fontId="3" fillId="34" borderId="10" xfId="52" applyFont="1" applyFill="1" applyBorder="1">
      <alignment/>
      <protection/>
    </xf>
    <xf numFmtId="3" fontId="7" fillId="34" borderId="10" xfId="52" applyNumberFormat="1" applyFont="1" applyFill="1" applyBorder="1" applyAlignment="1">
      <alignment horizontal="right" vertical="center"/>
      <protection/>
    </xf>
    <xf numFmtId="2" fontId="7" fillId="34" borderId="10" xfId="52" applyNumberFormat="1" applyFont="1" applyFill="1" applyBorder="1" applyAlignment="1">
      <alignment horizontal="center" vertical="center"/>
      <protection/>
    </xf>
    <xf numFmtId="4" fontId="8" fillId="34" borderId="10" xfId="52" applyNumberFormat="1" applyFont="1" applyFill="1" applyBorder="1" applyAlignment="1">
      <alignment horizontal="center" vertical="center"/>
      <protection/>
    </xf>
    <xf numFmtId="0" fontId="2" fillId="32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_Stat_2003 new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C1">
      <selection activeCell="Q20" sqref="Q20"/>
    </sheetView>
  </sheetViews>
  <sheetFormatPr defaultColWidth="9.00390625" defaultRowHeight="12.75"/>
  <cols>
    <col min="1" max="1" width="3.25390625" style="1" customWidth="1"/>
    <col min="2" max="2" width="44.875" style="1" customWidth="1"/>
    <col min="3" max="4" width="9.375" style="1" customWidth="1"/>
    <col min="5" max="5" width="8.375" style="1" customWidth="1"/>
    <col min="6" max="6" width="8.75390625" style="1" customWidth="1"/>
    <col min="7" max="7" width="7.25390625" style="1" customWidth="1"/>
    <col min="8" max="8" width="8.75390625" style="1" customWidth="1"/>
    <col min="9" max="9" width="8.00390625" style="1" customWidth="1"/>
    <col min="10" max="10" width="10.25390625" style="1" customWidth="1"/>
    <col min="11" max="11" width="9.125" style="1" customWidth="1"/>
    <col min="12" max="13" width="9.25390625" style="1" customWidth="1"/>
    <col min="14" max="14" width="9.125" style="4" customWidth="1"/>
    <col min="15" max="15" width="9.25390625" style="4" bestFit="1" customWidth="1"/>
    <col min="16" max="16384" width="9.125" style="1" customWidth="1"/>
  </cols>
  <sheetData>
    <row r="1" spans="1:13" ht="18.7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2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2"/>
    </row>
    <row r="3" spans="1:13" ht="13.5" customHeight="1">
      <c r="A3" s="35" t="s">
        <v>0</v>
      </c>
      <c r="B3" s="32" t="s">
        <v>1</v>
      </c>
      <c r="C3" s="32" t="s">
        <v>2</v>
      </c>
      <c r="D3" s="32"/>
      <c r="E3" s="32"/>
      <c r="F3" s="32" t="s">
        <v>3</v>
      </c>
      <c r="G3" s="32"/>
      <c r="H3" s="32"/>
      <c r="I3" s="32"/>
      <c r="J3" s="32"/>
      <c r="K3" s="32"/>
      <c r="L3" s="32"/>
      <c r="M3" s="32"/>
    </row>
    <row r="4" spans="1:13" ht="6.75" customHeight="1">
      <c r="A4" s="3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6.5" customHeight="1">
      <c r="A5" s="35"/>
      <c r="B5" s="32"/>
      <c r="C5" s="32"/>
      <c r="D5" s="32"/>
      <c r="E5" s="32"/>
      <c r="F5" s="32">
        <v>2011</v>
      </c>
      <c r="G5" s="31" t="s">
        <v>4</v>
      </c>
      <c r="H5" s="32">
        <v>2012</v>
      </c>
      <c r="I5" s="31" t="s">
        <v>4</v>
      </c>
      <c r="J5" s="32" t="s">
        <v>5</v>
      </c>
      <c r="K5" s="32"/>
      <c r="L5" s="32"/>
      <c r="M5" s="32"/>
    </row>
    <row r="6" spans="1:13" ht="51.75" customHeight="1">
      <c r="A6" s="35"/>
      <c r="B6" s="32"/>
      <c r="C6" s="15">
        <v>2011</v>
      </c>
      <c r="D6" s="15">
        <v>2012</v>
      </c>
      <c r="E6" s="19" t="s">
        <v>6</v>
      </c>
      <c r="F6" s="32"/>
      <c r="G6" s="31"/>
      <c r="H6" s="32"/>
      <c r="I6" s="31"/>
      <c r="J6" s="15">
        <v>2011</v>
      </c>
      <c r="K6" s="16" t="s">
        <v>7</v>
      </c>
      <c r="L6" s="15">
        <v>2012</v>
      </c>
      <c r="M6" s="16" t="s">
        <v>7</v>
      </c>
    </row>
    <row r="7" spans="1:16" ht="16.5" customHeight="1">
      <c r="A7" s="15" t="s">
        <v>8</v>
      </c>
      <c r="B7" s="15" t="s">
        <v>9</v>
      </c>
      <c r="C7" s="20">
        <v>2</v>
      </c>
      <c r="D7" s="20">
        <v>2</v>
      </c>
      <c r="E7" s="21">
        <v>3</v>
      </c>
      <c r="F7" s="20">
        <v>6</v>
      </c>
      <c r="G7" s="22">
        <v>5</v>
      </c>
      <c r="H7" s="20">
        <v>6</v>
      </c>
      <c r="I7" s="22">
        <v>7</v>
      </c>
      <c r="J7" s="20">
        <v>10</v>
      </c>
      <c r="K7" s="22">
        <v>9</v>
      </c>
      <c r="L7" s="20">
        <v>10</v>
      </c>
      <c r="M7" s="22">
        <v>11</v>
      </c>
      <c r="O7" s="3"/>
      <c r="P7" s="4"/>
    </row>
    <row r="8" spans="1:19" ht="28.5" customHeight="1">
      <c r="A8" s="23">
        <v>1</v>
      </c>
      <c r="B8" s="5" t="s">
        <v>10</v>
      </c>
      <c r="C8" s="6">
        <v>15644</v>
      </c>
      <c r="D8" s="6">
        <f>'Z6_1'!A2</f>
        <v>9898</v>
      </c>
      <c r="E8" s="7">
        <f>D8/C8*100-100</f>
        <v>-36.729736640245456</v>
      </c>
      <c r="F8" s="8">
        <v>12213</v>
      </c>
      <c r="G8" s="9">
        <f aca="true" t="shared" si="0" ref="G8:G14">SUM(F8*100/C8)</f>
        <v>78.06826898491434</v>
      </c>
      <c r="H8" s="8">
        <f>'Z6_1'!B2</f>
        <v>7822</v>
      </c>
      <c r="I8" s="7">
        <f>H8/D8*100</f>
        <v>79.02606587189331</v>
      </c>
      <c r="J8" s="8">
        <v>5728</v>
      </c>
      <c r="K8" s="7">
        <f>SUM(J8*100/F8)</f>
        <v>46.90084336362892</v>
      </c>
      <c r="L8" s="8">
        <f>'Z6_1'!C2</f>
        <v>3667</v>
      </c>
      <c r="M8" s="7">
        <f>IF(L8=0,0,L8/H8*100)</f>
        <v>46.88059319867042</v>
      </c>
      <c r="N8" s="17">
        <f aca="true" t="shared" si="1" ref="N8:N14">IF(H8=0,IF(L8=0,0,100),L8)</f>
        <v>3667</v>
      </c>
      <c r="O8" s="4">
        <f>L8/H8*100</f>
        <v>46.88059319867042</v>
      </c>
      <c r="P8" s="4"/>
      <c r="Q8" s="4"/>
      <c r="R8" s="4"/>
      <c r="S8" s="4"/>
    </row>
    <row r="9" spans="1:19" ht="27" customHeight="1">
      <c r="A9" s="24">
        <v>2</v>
      </c>
      <c r="B9" s="5" t="s">
        <v>11</v>
      </c>
      <c r="C9" s="6">
        <v>86701</v>
      </c>
      <c r="D9" s="6">
        <f>'Z6_1'!A3</f>
        <v>60165</v>
      </c>
      <c r="E9" s="7">
        <f aca="true" t="shared" si="2" ref="E9:E14">D9/C9*100-100</f>
        <v>-30.606336720453058</v>
      </c>
      <c r="F9" s="8">
        <v>72374</v>
      </c>
      <c r="G9" s="9">
        <f t="shared" si="0"/>
        <v>83.47539244068696</v>
      </c>
      <c r="H9" s="8">
        <f>'Z6_1'!B3</f>
        <v>50941</v>
      </c>
      <c r="I9" s="7">
        <f aca="true" t="shared" si="3" ref="I9:I14">H9/D9*100</f>
        <v>84.66882739134049</v>
      </c>
      <c r="J9" s="8">
        <v>62638</v>
      </c>
      <c r="K9" s="7">
        <f aca="true" t="shared" si="4" ref="K9:K14">SUM(J9*100/F9)</f>
        <v>86.5476552353055</v>
      </c>
      <c r="L9" s="8">
        <f>'Z6_1'!C3</f>
        <v>44306</v>
      </c>
      <c r="M9" s="7">
        <f aca="true" t="shared" si="5" ref="M9:M14">IF(L9=0,0,L9/H9*100)</f>
        <v>86.97512808935828</v>
      </c>
      <c r="N9" s="17">
        <f t="shared" si="1"/>
        <v>44306</v>
      </c>
      <c r="O9" s="4">
        <f aca="true" t="shared" si="6" ref="O9:O14">L9/H9*100</f>
        <v>86.97512808935828</v>
      </c>
      <c r="P9" s="4"/>
      <c r="Q9" s="4"/>
      <c r="R9" s="4"/>
      <c r="S9" s="4"/>
    </row>
    <row r="10" spans="1:19" ht="12.75" customHeight="1">
      <c r="A10" s="23">
        <v>3</v>
      </c>
      <c r="B10" s="5" t="s">
        <v>12</v>
      </c>
      <c r="C10" s="6">
        <v>1693</v>
      </c>
      <c r="D10" s="6">
        <f>'Z6_1'!A4</f>
        <v>1437</v>
      </c>
      <c r="E10" s="7">
        <f t="shared" si="2"/>
        <v>-15.121086828115764</v>
      </c>
      <c r="F10" s="8">
        <v>1187</v>
      </c>
      <c r="G10" s="9">
        <f t="shared" si="0"/>
        <v>70.11222681630242</v>
      </c>
      <c r="H10" s="8">
        <f>'Z6_1'!B4</f>
        <v>1079</v>
      </c>
      <c r="I10" s="7">
        <f t="shared" si="3"/>
        <v>75.08698677800975</v>
      </c>
      <c r="J10" s="8">
        <v>586</v>
      </c>
      <c r="K10" s="7">
        <f t="shared" si="4"/>
        <v>49.3681550126369</v>
      </c>
      <c r="L10" s="8">
        <f>'Z6_1'!C4</f>
        <v>549</v>
      </c>
      <c r="M10" s="7">
        <f t="shared" si="5"/>
        <v>50.880444856348475</v>
      </c>
      <c r="N10" s="17">
        <f t="shared" si="1"/>
        <v>549</v>
      </c>
      <c r="O10" s="4">
        <f t="shared" si="6"/>
        <v>50.880444856348475</v>
      </c>
      <c r="P10" s="4"/>
      <c r="Q10" s="4"/>
      <c r="R10" s="4"/>
      <c r="S10" s="4"/>
    </row>
    <row r="11" spans="1:19" ht="40.5" customHeight="1">
      <c r="A11" s="23">
        <v>4</v>
      </c>
      <c r="B11" s="10" t="s">
        <v>13</v>
      </c>
      <c r="C11" s="6">
        <v>392</v>
      </c>
      <c r="D11" s="6">
        <f>'Z6_1'!A5</f>
        <v>311</v>
      </c>
      <c r="E11" s="7">
        <f t="shared" si="2"/>
        <v>-20.66326530612244</v>
      </c>
      <c r="F11" s="8">
        <v>276</v>
      </c>
      <c r="G11" s="9">
        <f t="shared" si="0"/>
        <v>70.40816326530613</v>
      </c>
      <c r="H11" s="8">
        <f>'Z6_1'!B5</f>
        <v>211</v>
      </c>
      <c r="I11" s="7">
        <f t="shared" si="3"/>
        <v>67.84565916398714</v>
      </c>
      <c r="J11" s="8">
        <v>178</v>
      </c>
      <c r="K11" s="7">
        <f t="shared" si="4"/>
        <v>64.4927536231884</v>
      </c>
      <c r="L11" s="8">
        <f>'Z6_1'!C5</f>
        <v>128</v>
      </c>
      <c r="M11" s="7">
        <f t="shared" si="5"/>
        <v>60.66350710900474</v>
      </c>
      <c r="N11" s="18">
        <f t="shared" si="1"/>
        <v>128</v>
      </c>
      <c r="O11" s="4">
        <f t="shared" si="6"/>
        <v>60.66350710900474</v>
      </c>
      <c r="P11" s="4"/>
      <c r="Q11" s="4"/>
      <c r="R11" s="4"/>
      <c r="S11" s="4"/>
    </row>
    <row r="12" spans="1:15" ht="12.75">
      <c r="A12" s="23">
        <v>5</v>
      </c>
      <c r="B12" s="11" t="s">
        <v>14</v>
      </c>
      <c r="C12" s="6">
        <v>10382</v>
      </c>
      <c r="D12" s="6">
        <f>'Z6_1'!A6</f>
        <v>7583</v>
      </c>
      <c r="E12" s="7">
        <f t="shared" si="2"/>
        <v>-26.96012329031015</v>
      </c>
      <c r="F12" s="8">
        <v>0</v>
      </c>
      <c r="G12" s="9">
        <f t="shared" si="0"/>
        <v>0</v>
      </c>
      <c r="H12" s="8">
        <f>'Z6_1'!B6</f>
        <v>0</v>
      </c>
      <c r="I12" s="7">
        <f t="shared" si="3"/>
        <v>0</v>
      </c>
      <c r="J12" s="8">
        <v>0</v>
      </c>
      <c r="K12" s="7">
        <v>0</v>
      </c>
      <c r="L12" s="8">
        <f>'Z6_1'!C6</f>
        <v>0</v>
      </c>
      <c r="M12" s="7">
        <f t="shared" si="5"/>
        <v>0</v>
      </c>
      <c r="N12" s="17">
        <f t="shared" si="1"/>
        <v>0</v>
      </c>
      <c r="O12" s="4" t="e">
        <f t="shared" si="6"/>
        <v>#DIV/0!</v>
      </c>
    </row>
    <row r="13" spans="1:15" ht="12.75">
      <c r="A13" s="23">
        <v>6</v>
      </c>
      <c r="B13" s="25" t="s">
        <v>15</v>
      </c>
      <c r="C13" s="6">
        <v>11397</v>
      </c>
      <c r="D13" s="6">
        <f>'Z6_1'!A7</f>
        <v>7792</v>
      </c>
      <c r="E13" s="7">
        <f t="shared" si="2"/>
        <v>-31.631130999385803</v>
      </c>
      <c r="F13" s="8">
        <v>8534</v>
      </c>
      <c r="G13" s="9">
        <f t="shared" si="0"/>
        <v>74.87935421602177</v>
      </c>
      <c r="H13" s="8">
        <f>'Z6_1'!B7</f>
        <v>6068</v>
      </c>
      <c r="I13" s="7">
        <f t="shared" si="3"/>
        <v>77.8747433264887</v>
      </c>
      <c r="J13" s="8">
        <v>5092</v>
      </c>
      <c r="K13" s="7">
        <f t="shared" si="4"/>
        <v>59.667213498945394</v>
      </c>
      <c r="L13" s="8">
        <f>'Z6_1'!C7</f>
        <v>3513</v>
      </c>
      <c r="M13" s="7">
        <f t="shared" si="5"/>
        <v>57.893869479235335</v>
      </c>
      <c r="N13" s="17">
        <f t="shared" si="1"/>
        <v>3513</v>
      </c>
      <c r="O13" s="4">
        <f t="shared" si="6"/>
        <v>57.893869479235335</v>
      </c>
    </row>
    <row r="14" spans="1:15" ht="12.75">
      <c r="A14" s="26">
        <v>7</v>
      </c>
      <c r="B14" s="27" t="s">
        <v>16</v>
      </c>
      <c r="C14" s="28">
        <f>SUM(C8:C13)</f>
        <v>126209</v>
      </c>
      <c r="D14" s="28">
        <f>SUM(D8:D13)</f>
        <v>87186</v>
      </c>
      <c r="E14" s="29">
        <f t="shared" si="2"/>
        <v>-30.91934806551039</v>
      </c>
      <c r="F14" s="28">
        <f>SUM(F8:F13)</f>
        <v>94584</v>
      </c>
      <c r="G14" s="30">
        <f t="shared" si="0"/>
        <v>74.94235751808507</v>
      </c>
      <c r="H14" s="28">
        <f>SUM(H8:H13)</f>
        <v>66121</v>
      </c>
      <c r="I14" s="29">
        <f t="shared" si="3"/>
        <v>75.83901085036588</v>
      </c>
      <c r="J14" s="28">
        <f>SUM(J8:J13)</f>
        <v>74222</v>
      </c>
      <c r="K14" s="29">
        <f t="shared" si="4"/>
        <v>78.4720460120105</v>
      </c>
      <c r="L14" s="28">
        <f>SUM(L8:L13)</f>
        <v>52163</v>
      </c>
      <c r="M14" s="29">
        <f t="shared" si="5"/>
        <v>78.89021642140924</v>
      </c>
      <c r="N14" s="17">
        <f t="shared" si="1"/>
        <v>52163</v>
      </c>
      <c r="O14" s="4">
        <f t="shared" si="6"/>
        <v>78.89021642140924</v>
      </c>
    </row>
    <row r="15" spans="1:10" ht="12.75">
      <c r="A15" s="12"/>
      <c r="B15" s="1" t="s">
        <v>17</v>
      </c>
      <c r="J15" s="13"/>
    </row>
    <row r="16" spans="1:2" ht="12.75">
      <c r="A16" s="12"/>
      <c r="B16" s="1" t="s">
        <v>18</v>
      </c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</sheetData>
  <sheetProtection/>
  <mergeCells count="11">
    <mergeCell ref="H5:H6"/>
    <mergeCell ref="I5:I6"/>
    <mergeCell ref="J5:M5"/>
    <mergeCell ref="A1:M1"/>
    <mergeCell ref="A2:K2"/>
    <mergeCell ref="A3:A6"/>
    <mergeCell ref="B3:B6"/>
    <mergeCell ref="C3:E5"/>
    <mergeCell ref="F3:M4"/>
    <mergeCell ref="F5:F6"/>
    <mergeCell ref="G5:G6"/>
  </mergeCells>
  <printOptions/>
  <pageMargins left="0.7480314960629921" right="0.35433070866141736" top="0.5905511811023623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G30" sqref="G30"/>
    </sheetView>
  </sheetViews>
  <sheetFormatPr defaultColWidth="9.00390625" defaultRowHeight="12.75"/>
  <sheetData>
    <row r="1" spans="1:4" ht="12.75">
      <c r="A1" s="14" t="s">
        <v>19</v>
      </c>
      <c r="B1" s="14" t="s">
        <v>20</v>
      </c>
      <c r="C1" s="14" t="s">
        <v>21</v>
      </c>
      <c r="D1" s="14" t="s">
        <v>22</v>
      </c>
    </row>
    <row r="2" spans="1:4" ht="12.75">
      <c r="A2" s="14">
        <v>9898</v>
      </c>
      <c r="B2" s="14">
        <v>7822</v>
      </c>
      <c r="C2" s="14">
        <v>3667</v>
      </c>
      <c r="D2" s="14" t="s">
        <v>23</v>
      </c>
    </row>
    <row r="3" spans="1:4" ht="12.75">
      <c r="A3" s="14">
        <v>60165</v>
      </c>
      <c r="B3" s="14">
        <v>50941</v>
      </c>
      <c r="C3" s="14">
        <v>44306</v>
      </c>
      <c r="D3" s="14" t="s">
        <v>24</v>
      </c>
    </row>
    <row r="4" spans="1:4" ht="12.75">
      <c r="A4" s="14">
        <v>1437</v>
      </c>
      <c r="B4" s="14">
        <v>1079</v>
      </c>
      <c r="C4" s="14">
        <v>549</v>
      </c>
      <c r="D4" s="14" t="s">
        <v>25</v>
      </c>
    </row>
    <row r="5" spans="1:4" ht="12.75">
      <c r="A5" s="14">
        <v>311</v>
      </c>
      <c r="B5" s="14">
        <v>211</v>
      </c>
      <c r="C5" s="14">
        <v>128</v>
      </c>
      <c r="D5" s="14" t="s">
        <v>26</v>
      </c>
    </row>
    <row r="6" spans="1:4" ht="12.75">
      <c r="A6" s="14">
        <v>7583</v>
      </c>
      <c r="B6" s="14">
        <v>0</v>
      </c>
      <c r="C6" s="14">
        <v>0</v>
      </c>
      <c r="D6" s="14" t="s">
        <v>27</v>
      </c>
    </row>
    <row r="7" spans="1:4" ht="12.75">
      <c r="A7" s="14">
        <v>7792</v>
      </c>
      <c r="B7" s="14">
        <v>6068</v>
      </c>
      <c r="C7" s="14">
        <v>3513</v>
      </c>
      <c r="D7" s="14" t="s">
        <v>28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2013-04-09T11:42:18Z</cp:lastPrinted>
  <dcterms:created xsi:type="dcterms:W3CDTF">2011-07-25T07:01:48Z</dcterms:created>
  <dcterms:modified xsi:type="dcterms:W3CDTF">2013-04-09T11:42:33Z</dcterms:modified>
  <cp:category/>
  <cp:version/>
  <cp:contentType/>
  <cp:contentStatus/>
</cp:coreProperties>
</file>