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45" windowWidth="15480" windowHeight="11640" activeTab="0"/>
  </bookViews>
  <sheets>
    <sheet name="10_1" sheetId="1" r:id="rId1"/>
    <sheet name="Z_СоответствиеКодов" sheetId="2" r:id="rId2"/>
  </sheets>
  <definedNames>
    <definedName name="Z_СоответствиеКодов">'Z_СоответствиеКодов'!$A$1:$F$28</definedName>
    <definedName name="_xlnm.Print_Area" localSheetId="0">'10_1'!$A$1:$N$39</definedName>
  </definedNames>
  <calcPr fullCalcOnLoad="1"/>
</workbook>
</file>

<file path=xl/sharedStrings.xml><?xml version="1.0" encoding="utf-8"?>
<sst xmlns="http://schemas.openxmlformats.org/spreadsheetml/2006/main" count="50" uniqueCount="47">
  <si>
    <t>Таблиця 10.1</t>
  </si>
  <si>
    <t>Якість розгляду господарських справ місцевими господарськими судами</t>
  </si>
  <si>
    <t>№ з/п</t>
  </si>
  <si>
    <t>Область
(регіон)</t>
  </si>
  <si>
    <t xml:space="preserve">Розглянуто місцевими господарськими судами справ </t>
  </si>
  <si>
    <t>Переглянуто справ апеляційним судом</t>
  </si>
  <si>
    <t xml:space="preserve">Усього </t>
  </si>
  <si>
    <t>з  них</t>
  </si>
  <si>
    <t>кількість справ, за якими змінено та скасовано судові акти</t>
  </si>
  <si>
    <t>%,
 питома вага*</t>
  </si>
  <si>
    <t>А</t>
  </si>
  <si>
    <t>Б</t>
  </si>
  <si>
    <t>АРК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</si>
  <si>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</si>
  <si>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</si>
  <si>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</si>
  <si>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</si>
  <si>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</si>
  <si>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</si>
  <si>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</si>
  <si>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</si>
  <si>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</si>
  <si>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</si>
  <si>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</si>
  <si>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</si>
  <si>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</si>
  <si>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</si>
  <si>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</si>
  <si>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</si>
  <si>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</si>
  <si>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</si>
  <si>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</si>
  <si>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</si>
  <si>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</si>
  <si>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</si>
  <si>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</si>
  <si>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</si>
  <si>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</si>
  <si>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</si>
  <si>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</si>
  <si>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до числа рішень, винесених місцевими господарськими судами</t>
  </si>
  <si>
    <t>KSTY</t>
  </si>
  <si>
    <t>KSG</t>
  </si>
  <si>
    <t>S10_1_F1</t>
  </si>
  <si>
    <t>RWS_F1</t>
  </si>
  <si>
    <t>F2</t>
  </si>
  <si>
    <t>F3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</si>
</sst>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52" applyNumberFormat="1" applyFont="1" applyFill="1" applyBorder="1" applyAlignment="1" applyProtection="1">
      <alignment horizontal="right" vertical="center" wrapText="1"/>
      <protection/>
    </xf>
    <xf numFmtId="3" fontId="1" fillId="0" borderId="0" xfId="53" applyNumberFormat="1" applyFont="1">
      <alignment/>
      <protection/>
    </xf>
    <xf numFmtId="0" fontId="0" fillId="0" borderId="0" xfId="0" applyNumberFormat="1" applyAlignment="1" quotePrefix="1">
      <alignment/>
    </xf>
    <xf numFmtId="0" fontId="7" fillId="0" borderId="0" xfId="53" applyFo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32" borderId="10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32" borderId="10" xfId="53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33" borderId="10" xfId="53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wrapText="1"/>
      <protection/>
    </xf>
    <xf numFmtId="164" fontId="1" fillId="32" borderId="10" xfId="0" applyNumberFormat="1" applyFont="1" applyFill="1" applyBorder="1" applyAlignment="1" applyProtection="1">
      <alignment horizontal="right"/>
      <protection hidden="1"/>
    </xf>
    <xf numFmtId="164" fontId="1" fillId="33" borderId="10" xfId="0" applyNumberFormat="1" applyFont="1" applyFill="1" applyBorder="1" applyAlignment="1" applyProtection="1">
      <alignment horizontal="right"/>
      <protection hidden="1"/>
    </xf>
    <xf numFmtId="164" fontId="1" fillId="32" borderId="10" xfId="0" applyNumberFormat="1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at_2003 newперша" xfId="52"/>
    <cellStyle name="Обычный_Касація - звіт (розділи І, ІІ, ІІІ) new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4">
      <selection activeCell="O13" sqref="O13"/>
    </sheetView>
  </sheetViews>
  <sheetFormatPr defaultColWidth="9.00390625" defaultRowHeight="12.75"/>
  <cols>
    <col min="1" max="1" width="3.625" style="1" customWidth="1"/>
    <col min="2" max="2" width="21.25390625" style="1" customWidth="1"/>
    <col min="3" max="3" width="9.375" style="1" customWidth="1"/>
    <col min="4" max="4" width="9.25390625" style="1" customWidth="1"/>
    <col min="5" max="5" width="9.125" style="1" customWidth="1"/>
    <col min="6" max="6" width="8.125" style="1" customWidth="1"/>
    <col min="7" max="7" width="9.125" style="1" customWidth="1"/>
    <col min="8" max="8" width="8.625" style="1" customWidth="1"/>
    <col min="9" max="9" width="7.875" style="1" customWidth="1"/>
    <col min="10" max="10" width="8.25390625" style="1" customWidth="1"/>
    <col min="11" max="11" width="7.875" style="1" customWidth="1"/>
    <col min="12" max="12" width="8.875" style="1" customWidth="1"/>
    <col min="13" max="16384" width="9.125" style="1" customWidth="1"/>
  </cols>
  <sheetData>
    <row r="1" ht="12.75">
      <c r="L1" s="2" t="s">
        <v>0</v>
      </c>
    </row>
    <row r="2" spans="1:12" ht="18" customHeight="1">
      <c r="A2" s="3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4" customFormat="1" ht="23.25" customHeight="1">
      <c r="A3" s="23" t="s">
        <v>2</v>
      </c>
      <c r="B3" s="24" t="s">
        <v>3</v>
      </c>
      <c r="C3" s="24" t="s">
        <v>4</v>
      </c>
      <c r="D3" s="24"/>
      <c r="E3" s="24" t="s">
        <v>5</v>
      </c>
      <c r="F3" s="24"/>
      <c r="G3" s="24"/>
      <c r="H3" s="24"/>
      <c r="I3" s="24"/>
      <c r="J3" s="24"/>
      <c r="K3" s="24"/>
      <c r="L3" s="24"/>
    </row>
    <row r="4" spans="1:12" s="4" customFormat="1" ht="18" customHeight="1">
      <c r="A4" s="23"/>
      <c r="B4" s="24"/>
      <c r="C4" s="24"/>
      <c r="D4" s="24"/>
      <c r="E4" s="24" t="s">
        <v>6</v>
      </c>
      <c r="F4" s="24"/>
      <c r="G4" s="24"/>
      <c r="H4" s="24"/>
      <c r="I4" s="24" t="s">
        <v>7</v>
      </c>
      <c r="J4" s="24"/>
      <c r="K4" s="24"/>
      <c r="L4" s="24"/>
    </row>
    <row r="5" spans="1:12" s="4" customFormat="1" ht="30" customHeight="1">
      <c r="A5" s="23"/>
      <c r="B5" s="24"/>
      <c r="C5" s="24"/>
      <c r="D5" s="24"/>
      <c r="E5" s="24"/>
      <c r="F5" s="24"/>
      <c r="G5" s="24"/>
      <c r="H5" s="24"/>
      <c r="I5" s="24" t="s">
        <v>8</v>
      </c>
      <c r="J5" s="24"/>
      <c r="K5" s="24"/>
      <c r="L5" s="24"/>
    </row>
    <row r="6" spans="1:12" s="4" customFormat="1" ht="48" customHeight="1">
      <c r="A6" s="23"/>
      <c r="B6" s="24"/>
      <c r="C6" s="11">
        <v>2011</v>
      </c>
      <c r="D6" s="11">
        <v>2012</v>
      </c>
      <c r="E6" s="11">
        <v>2011</v>
      </c>
      <c r="F6" s="12" t="s">
        <v>9</v>
      </c>
      <c r="G6" s="11">
        <v>2012</v>
      </c>
      <c r="H6" s="12" t="s">
        <v>9</v>
      </c>
      <c r="I6" s="11">
        <v>2011</v>
      </c>
      <c r="J6" s="12" t="s">
        <v>9</v>
      </c>
      <c r="K6" s="11">
        <v>2012</v>
      </c>
      <c r="L6" s="12" t="s">
        <v>9</v>
      </c>
    </row>
    <row r="7" spans="1:12" ht="12.75">
      <c r="A7" s="13" t="s">
        <v>10</v>
      </c>
      <c r="B7" s="14" t="s">
        <v>11</v>
      </c>
      <c r="C7" s="15">
        <v>1</v>
      </c>
      <c r="D7" s="15">
        <v>2</v>
      </c>
      <c r="E7" s="15">
        <v>3</v>
      </c>
      <c r="F7" s="16">
        <v>4</v>
      </c>
      <c r="G7" s="15">
        <v>5</v>
      </c>
      <c r="H7" s="16">
        <v>6</v>
      </c>
      <c r="I7" s="15">
        <v>7</v>
      </c>
      <c r="J7" s="16">
        <v>8</v>
      </c>
      <c r="K7" s="15">
        <v>9</v>
      </c>
      <c r="L7" s="16">
        <v>10</v>
      </c>
    </row>
    <row r="8" spans="1:14" ht="12.75" customHeight="1">
      <c r="A8" s="17">
        <v>1</v>
      </c>
      <c r="B8" s="5" t="s">
        <v>12</v>
      </c>
      <c r="C8" s="6">
        <v>6104</v>
      </c>
      <c r="D8" s="6">
        <f>Z_СоответствиеКодов!C2</f>
        <v>3668</v>
      </c>
      <c r="E8" s="7">
        <v>2295</v>
      </c>
      <c r="F8" s="25">
        <v>37.59829619921363</v>
      </c>
      <c r="G8" s="7">
        <f>Z_СоответствиеКодов!E2</f>
        <v>1574</v>
      </c>
      <c r="H8" s="27">
        <f>IF(D8=0,IF(G8=0,0,100),M8)</f>
        <v>42.911668484187565</v>
      </c>
      <c r="I8" s="7">
        <v>712</v>
      </c>
      <c r="J8" s="25">
        <v>11.66448230668414</v>
      </c>
      <c r="K8" s="7">
        <f>Z_СоответствиеКодов!F2</f>
        <v>489</v>
      </c>
      <c r="L8" s="27">
        <f>IF(D8=0,IF(K8=0,0,100),N8)</f>
        <v>13.331515812431842</v>
      </c>
      <c r="M8" s="10">
        <f>SUM(G8*100/D8)</f>
        <v>42.911668484187565</v>
      </c>
      <c r="N8" s="10">
        <f>K8*100/D8</f>
        <v>13.331515812431842</v>
      </c>
    </row>
    <row r="9" spans="1:14" ht="12.75" customHeight="1">
      <c r="A9" s="17">
        <v>2</v>
      </c>
      <c r="B9" s="5" t="s">
        <v>13</v>
      </c>
      <c r="C9" s="6">
        <v>2274</v>
      </c>
      <c r="D9" s="6">
        <f>Z_СоответствиеКодов!C3</f>
        <v>1460</v>
      </c>
      <c r="E9" s="7">
        <v>585</v>
      </c>
      <c r="F9" s="25">
        <v>25.725593667546175</v>
      </c>
      <c r="G9" s="7">
        <f>Z_СоответствиеКодов!E3</f>
        <v>430</v>
      </c>
      <c r="H9" s="27">
        <f aca="true" t="shared" si="0" ref="H9:H35">IF(D9=0,IF(G9=0,0,100),M9)</f>
        <v>29.45205479452055</v>
      </c>
      <c r="I9" s="7">
        <v>159</v>
      </c>
      <c r="J9" s="25">
        <v>6.992084432717678</v>
      </c>
      <c r="K9" s="7">
        <f>Z_СоответствиеКодов!F3</f>
        <v>129</v>
      </c>
      <c r="L9" s="27">
        <f aca="true" t="shared" si="1" ref="L9:L35">IF(D9=0,IF(K9=0,0,100),N9)</f>
        <v>8.835616438356164</v>
      </c>
      <c r="M9" s="10">
        <f aca="true" t="shared" si="2" ref="M9:M35">SUM(G9*100/D9)</f>
        <v>29.45205479452055</v>
      </c>
      <c r="N9" s="10">
        <f aca="true" t="shared" si="3" ref="N9:N35">K9*100/D9</f>
        <v>8.835616438356164</v>
      </c>
    </row>
    <row r="10" spans="1:14" ht="12.75" customHeight="1">
      <c r="A10" s="17">
        <v>3</v>
      </c>
      <c r="B10" s="5" t="s">
        <v>14</v>
      </c>
      <c r="C10" s="6">
        <v>2185</v>
      </c>
      <c r="D10" s="6">
        <f>Z_СоответствиеКодов!C4</f>
        <v>1351</v>
      </c>
      <c r="E10" s="7">
        <v>593</v>
      </c>
      <c r="F10" s="25">
        <v>27.1395881006865</v>
      </c>
      <c r="G10" s="7">
        <f>Z_СоответствиеКодов!E4</f>
        <v>473</v>
      </c>
      <c r="H10" s="27">
        <f t="shared" si="0"/>
        <v>35.01110288675056</v>
      </c>
      <c r="I10" s="7">
        <v>176</v>
      </c>
      <c r="J10" s="25">
        <v>8.05491990846682</v>
      </c>
      <c r="K10" s="7">
        <f>Z_СоответствиеКодов!F4</f>
        <v>154</v>
      </c>
      <c r="L10" s="27">
        <f t="shared" si="1"/>
        <v>11.398963730569948</v>
      </c>
      <c r="M10" s="10">
        <f t="shared" si="2"/>
        <v>35.01110288675056</v>
      </c>
      <c r="N10" s="10">
        <f t="shared" si="3"/>
        <v>11.398963730569948</v>
      </c>
    </row>
    <row r="11" spans="1:14" ht="12.75" customHeight="1">
      <c r="A11" s="17">
        <v>4</v>
      </c>
      <c r="B11" s="5" t="s">
        <v>15</v>
      </c>
      <c r="C11" s="6">
        <v>11947</v>
      </c>
      <c r="D11" s="6">
        <f>Z_СоответствиеКодов!C5</f>
        <v>7790</v>
      </c>
      <c r="E11" s="7">
        <v>3514</v>
      </c>
      <c r="F11" s="25">
        <v>29.41324181802963</v>
      </c>
      <c r="G11" s="7">
        <f>Z_СоответствиеКодов!E5</f>
        <v>2664</v>
      </c>
      <c r="H11" s="27">
        <f t="shared" si="0"/>
        <v>34.19768934531451</v>
      </c>
      <c r="I11" s="7">
        <v>1131</v>
      </c>
      <c r="J11" s="25">
        <v>9.466811751904244</v>
      </c>
      <c r="K11" s="7">
        <f>Z_СоответствиеКодов!F5</f>
        <v>886</v>
      </c>
      <c r="L11" s="27">
        <f t="shared" si="1"/>
        <v>11.373555840821567</v>
      </c>
      <c r="M11" s="10">
        <f t="shared" si="2"/>
        <v>34.19768934531451</v>
      </c>
      <c r="N11" s="10">
        <f t="shared" si="3"/>
        <v>11.373555840821567</v>
      </c>
    </row>
    <row r="12" spans="1:14" ht="12.75" customHeight="1">
      <c r="A12" s="17">
        <v>5</v>
      </c>
      <c r="B12" s="5" t="s">
        <v>16</v>
      </c>
      <c r="C12" s="6">
        <v>8901</v>
      </c>
      <c r="D12" s="6">
        <f>Z_СоответствиеКодов!C6</f>
        <v>6750</v>
      </c>
      <c r="E12" s="7">
        <v>3082</v>
      </c>
      <c r="F12" s="25">
        <v>34.62532299741602</v>
      </c>
      <c r="G12" s="7">
        <f>Z_СоответствиеКодов!E6</f>
        <v>1821</v>
      </c>
      <c r="H12" s="27">
        <f t="shared" si="0"/>
        <v>26.977777777777778</v>
      </c>
      <c r="I12" s="7">
        <v>619</v>
      </c>
      <c r="J12" s="25">
        <v>6.954274800584204</v>
      </c>
      <c r="K12" s="7">
        <f>Z_СоответствиеКодов!F6</f>
        <v>407</v>
      </c>
      <c r="L12" s="27">
        <f t="shared" si="1"/>
        <v>6.029629629629629</v>
      </c>
      <c r="M12" s="10">
        <f t="shared" si="2"/>
        <v>26.977777777777778</v>
      </c>
      <c r="N12" s="10">
        <f t="shared" si="3"/>
        <v>6.029629629629629</v>
      </c>
    </row>
    <row r="13" spans="1:14" ht="12.75" customHeight="1">
      <c r="A13" s="17">
        <v>6</v>
      </c>
      <c r="B13" s="5" t="s">
        <v>17</v>
      </c>
      <c r="C13" s="6">
        <v>2370</v>
      </c>
      <c r="D13" s="6">
        <f>Z_СоответствиеКодов!C7</f>
        <v>1617</v>
      </c>
      <c r="E13" s="7">
        <v>648</v>
      </c>
      <c r="F13" s="25">
        <v>27.341772151898734</v>
      </c>
      <c r="G13" s="7">
        <f>Z_СоответствиеКодов!E7</f>
        <v>460</v>
      </c>
      <c r="H13" s="27">
        <f t="shared" si="0"/>
        <v>28.44774273345702</v>
      </c>
      <c r="I13" s="7">
        <v>195</v>
      </c>
      <c r="J13" s="25">
        <v>8.227848101265822</v>
      </c>
      <c r="K13" s="7">
        <f>Z_СоответствиеКодов!F7</f>
        <v>135</v>
      </c>
      <c r="L13" s="27">
        <f t="shared" si="1"/>
        <v>8.348794063079778</v>
      </c>
      <c r="M13" s="10">
        <f t="shared" si="2"/>
        <v>28.44774273345702</v>
      </c>
      <c r="N13" s="10">
        <f t="shared" si="3"/>
        <v>8.348794063079778</v>
      </c>
    </row>
    <row r="14" spans="1:14" ht="12.75" customHeight="1">
      <c r="A14" s="17">
        <v>7</v>
      </c>
      <c r="B14" s="5" t="s">
        <v>18</v>
      </c>
      <c r="C14" s="6">
        <v>2112</v>
      </c>
      <c r="D14" s="6">
        <f>Z_СоответствиеКодов!C8</f>
        <v>1310</v>
      </c>
      <c r="E14" s="7">
        <v>554</v>
      </c>
      <c r="F14" s="25">
        <v>26.231060606060606</v>
      </c>
      <c r="G14" s="7">
        <f>Z_СоответствиеКодов!E8</f>
        <v>346</v>
      </c>
      <c r="H14" s="27">
        <f t="shared" si="0"/>
        <v>26.412213740458014</v>
      </c>
      <c r="I14" s="7">
        <v>121</v>
      </c>
      <c r="J14" s="25">
        <v>5.729166666666667</v>
      </c>
      <c r="K14" s="7">
        <f>Z_СоответствиеКодов!F8</f>
        <v>100</v>
      </c>
      <c r="L14" s="27">
        <f t="shared" si="1"/>
        <v>7.633587786259542</v>
      </c>
      <c r="M14" s="10">
        <f t="shared" si="2"/>
        <v>26.412213740458014</v>
      </c>
      <c r="N14" s="10">
        <f t="shared" si="3"/>
        <v>7.633587786259542</v>
      </c>
    </row>
    <row r="15" spans="1:14" ht="12.75" customHeight="1">
      <c r="A15" s="17">
        <v>8</v>
      </c>
      <c r="B15" s="5" t="s">
        <v>19</v>
      </c>
      <c r="C15" s="6">
        <v>5993</v>
      </c>
      <c r="D15" s="6">
        <f>Z_СоответствиеКодов!C9</f>
        <v>4259</v>
      </c>
      <c r="E15" s="7">
        <v>1577</v>
      </c>
      <c r="F15" s="25">
        <v>26.31403303854497</v>
      </c>
      <c r="G15" s="7">
        <f>Z_СоответствиеКодов!E9</f>
        <v>1384</v>
      </c>
      <c r="H15" s="27">
        <f t="shared" si="0"/>
        <v>32.495891054238086</v>
      </c>
      <c r="I15" s="7">
        <v>523</v>
      </c>
      <c r="J15" s="25">
        <v>8.726847989320873</v>
      </c>
      <c r="K15" s="7">
        <f>Z_СоответствиеКодов!F9</f>
        <v>553</v>
      </c>
      <c r="L15" s="27">
        <f t="shared" si="1"/>
        <v>12.984268607654379</v>
      </c>
      <c r="M15" s="10">
        <f t="shared" si="2"/>
        <v>32.495891054238086</v>
      </c>
      <c r="N15" s="10">
        <f t="shared" si="3"/>
        <v>12.984268607654379</v>
      </c>
    </row>
    <row r="16" spans="1:14" ht="12.75" customHeight="1">
      <c r="A16" s="17">
        <v>9</v>
      </c>
      <c r="B16" s="5" t="s">
        <v>20</v>
      </c>
      <c r="C16" s="6">
        <v>2320</v>
      </c>
      <c r="D16" s="6">
        <f>Z_СоответствиеКодов!C10</f>
        <v>1358</v>
      </c>
      <c r="E16" s="7">
        <v>705</v>
      </c>
      <c r="F16" s="25">
        <v>30.387931034482758</v>
      </c>
      <c r="G16" s="7">
        <f>Z_СоответствиеКодов!E10</f>
        <v>409</v>
      </c>
      <c r="H16" s="27">
        <f t="shared" si="0"/>
        <v>30.11782032400589</v>
      </c>
      <c r="I16" s="7">
        <v>181</v>
      </c>
      <c r="J16" s="25">
        <v>7.801724137931035</v>
      </c>
      <c r="K16" s="7">
        <f>Z_СоответствиеКодов!F10</f>
        <v>121</v>
      </c>
      <c r="L16" s="27">
        <f t="shared" si="1"/>
        <v>8.910162002945508</v>
      </c>
      <c r="M16" s="10">
        <f t="shared" si="2"/>
        <v>30.11782032400589</v>
      </c>
      <c r="N16" s="10">
        <f t="shared" si="3"/>
        <v>8.910162002945508</v>
      </c>
    </row>
    <row r="17" spans="1:14" ht="12.75" customHeight="1">
      <c r="A17" s="17">
        <v>10</v>
      </c>
      <c r="B17" s="5" t="s">
        <v>21</v>
      </c>
      <c r="C17" s="6">
        <v>4243</v>
      </c>
      <c r="D17" s="6">
        <f>Z_СоответствиеКодов!C11</f>
        <v>3558</v>
      </c>
      <c r="E17" s="7">
        <v>1323</v>
      </c>
      <c r="F17" s="25">
        <v>31.180768324298846</v>
      </c>
      <c r="G17" s="7">
        <f>Z_СоответствиеКодов!E11</f>
        <v>927</v>
      </c>
      <c r="H17" s="27">
        <f t="shared" si="0"/>
        <v>26.0539629005059</v>
      </c>
      <c r="I17" s="7">
        <v>387</v>
      </c>
      <c r="J17" s="25">
        <v>9.120905020032996</v>
      </c>
      <c r="K17" s="7">
        <f>Z_СоответствиеКодов!F11</f>
        <v>249</v>
      </c>
      <c r="L17" s="27">
        <f t="shared" si="1"/>
        <v>6.998313659359191</v>
      </c>
      <c r="M17" s="10">
        <f t="shared" si="2"/>
        <v>26.0539629005059</v>
      </c>
      <c r="N17" s="10">
        <f t="shared" si="3"/>
        <v>6.998313659359191</v>
      </c>
    </row>
    <row r="18" spans="1:14" ht="12.75" customHeight="1">
      <c r="A18" s="17">
        <v>11</v>
      </c>
      <c r="B18" s="5" t="s">
        <v>22</v>
      </c>
      <c r="C18" s="6">
        <v>1615</v>
      </c>
      <c r="D18" s="6">
        <f>Z_СоответствиеКодов!C12</f>
        <v>1092</v>
      </c>
      <c r="E18" s="7">
        <v>487</v>
      </c>
      <c r="F18" s="25">
        <v>30.154798761609907</v>
      </c>
      <c r="G18" s="7">
        <f>Z_СоответствиеКодов!E12</f>
        <v>343</v>
      </c>
      <c r="H18" s="27">
        <f t="shared" si="0"/>
        <v>31.41025641025641</v>
      </c>
      <c r="I18" s="7">
        <v>101</v>
      </c>
      <c r="J18" s="25">
        <v>6.253869969040248</v>
      </c>
      <c r="K18" s="7">
        <f>Z_СоответствиеКодов!F12</f>
        <v>84</v>
      </c>
      <c r="L18" s="27">
        <f t="shared" si="1"/>
        <v>7.6923076923076925</v>
      </c>
      <c r="M18" s="10">
        <f t="shared" si="2"/>
        <v>31.41025641025641</v>
      </c>
      <c r="N18" s="10">
        <f t="shared" si="3"/>
        <v>7.6923076923076925</v>
      </c>
    </row>
    <row r="19" spans="1:14" ht="12.75" customHeight="1">
      <c r="A19" s="17">
        <v>12</v>
      </c>
      <c r="B19" s="5" t="s">
        <v>23</v>
      </c>
      <c r="C19" s="6">
        <v>4862</v>
      </c>
      <c r="D19" s="6">
        <f>Z_СоответствиеКодов!C13</f>
        <v>3050</v>
      </c>
      <c r="E19" s="7">
        <v>1191</v>
      </c>
      <c r="F19" s="25">
        <v>24.496092143150968</v>
      </c>
      <c r="G19" s="7">
        <f>Z_СоответствиеКодов!E13</f>
        <v>732</v>
      </c>
      <c r="H19" s="27">
        <f t="shared" si="0"/>
        <v>24</v>
      </c>
      <c r="I19" s="7">
        <v>335</v>
      </c>
      <c r="J19" s="25">
        <v>6.890168654874537</v>
      </c>
      <c r="K19" s="7">
        <f>Z_СоответствиеКодов!F13</f>
        <v>210</v>
      </c>
      <c r="L19" s="27">
        <f t="shared" si="1"/>
        <v>6.885245901639344</v>
      </c>
      <c r="M19" s="10">
        <f t="shared" si="2"/>
        <v>24</v>
      </c>
      <c r="N19" s="10">
        <f t="shared" si="3"/>
        <v>6.885245901639344</v>
      </c>
    </row>
    <row r="20" spans="1:14" ht="12.75" customHeight="1">
      <c r="A20" s="17">
        <v>13</v>
      </c>
      <c r="B20" s="5" t="s">
        <v>24</v>
      </c>
      <c r="C20" s="6">
        <v>6158</v>
      </c>
      <c r="D20" s="6">
        <f>Z_СоответствиеКодов!C14</f>
        <v>3923</v>
      </c>
      <c r="E20" s="7">
        <v>1747</v>
      </c>
      <c r="F20" s="25">
        <v>28.369600519649236</v>
      </c>
      <c r="G20" s="7">
        <f>Z_СоответствиеКодов!E14</f>
        <v>1275</v>
      </c>
      <c r="H20" s="27">
        <f t="shared" si="0"/>
        <v>32.5006372673974</v>
      </c>
      <c r="I20" s="7">
        <v>373</v>
      </c>
      <c r="J20" s="25">
        <v>6.0571614160441705</v>
      </c>
      <c r="K20" s="7">
        <f>Z_СоответствиеКодов!F14</f>
        <v>327</v>
      </c>
      <c r="L20" s="27">
        <f t="shared" si="1"/>
        <v>8.335457557991333</v>
      </c>
      <c r="M20" s="10">
        <f t="shared" si="2"/>
        <v>32.5006372673974</v>
      </c>
      <c r="N20" s="10">
        <f t="shared" si="3"/>
        <v>8.335457557991333</v>
      </c>
    </row>
    <row r="21" spans="1:14" ht="12.75" customHeight="1">
      <c r="A21" s="17">
        <v>14</v>
      </c>
      <c r="B21" s="5" t="s">
        <v>25</v>
      </c>
      <c r="C21" s="6">
        <v>3033</v>
      </c>
      <c r="D21" s="6">
        <f>Z_СоответствиеКодов!C15</f>
        <v>2118</v>
      </c>
      <c r="E21" s="7">
        <v>969</v>
      </c>
      <c r="F21" s="25">
        <v>31.948565776458953</v>
      </c>
      <c r="G21" s="7">
        <f>Z_СоответствиеКодов!E15</f>
        <v>701</v>
      </c>
      <c r="H21" s="27">
        <f t="shared" si="0"/>
        <v>33.097261567516526</v>
      </c>
      <c r="I21" s="7">
        <v>366</v>
      </c>
      <c r="J21" s="25">
        <v>12.067260138476756</v>
      </c>
      <c r="K21" s="7">
        <f>Z_СоответствиеКодов!F15</f>
        <v>248</v>
      </c>
      <c r="L21" s="27">
        <f t="shared" si="1"/>
        <v>11.709159584513692</v>
      </c>
      <c r="M21" s="10">
        <f t="shared" si="2"/>
        <v>33.097261567516526</v>
      </c>
      <c r="N21" s="10">
        <f t="shared" si="3"/>
        <v>11.709159584513692</v>
      </c>
    </row>
    <row r="22" spans="1:14" ht="12.75" customHeight="1">
      <c r="A22" s="17">
        <v>15</v>
      </c>
      <c r="B22" s="5" t="s">
        <v>26</v>
      </c>
      <c r="C22" s="6">
        <v>5736</v>
      </c>
      <c r="D22" s="6">
        <f>Z_СоответствиеКодов!C16</f>
        <v>4288</v>
      </c>
      <c r="E22" s="7">
        <v>1845</v>
      </c>
      <c r="F22" s="25">
        <v>32.16527196652719</v>
      </c>
      <c r="G22" s="7">
        <f>Z_СоответствиеКодов!E16</f>
        <v>1448</v>
      </c>
      <c r="H22" s="27">
        <f t="shared" si="0"/>
        <v>33.76865671641791</v>
      </c>
      <c r="I22" s="7">
        <v>706</v>
      </c>
      <c r="J22" s="25">
        <v>12.308228730822874</v>
      </c>
      <c r="K22" s="7">
        <f>Z_СоответствиеКодов!F16</f>
        <v>501</v>
      </c>
      <c r="L22" s="27">
        <f t="shared" si="1"/>
        <v>11.683768656716419</v>
      </c>
      <c r="M22" s="10">
        <f t="shared" si="2"/>
        <v>33.76865671641791</v>
      </c>
      <c r="N22" s="10">
        <f t="shared" si="3"/>
        <v>11.683768656716419</v>
      </c>
    </row>
    <row r="23" spans="1:14" ht="12.75" customHeight="1">
      <c r="A23" s="17">
        <v>16</v>
      </c>
      <c r="B23" s="5" t="s">
        <v>27</v>
      </c>
      <c r="C23" s="6">
        <v>3373</v>
      </c>
      <c r="D23" s="6">
        <f>Z_СоответствиеКодов!C17</f>
        <v>1906</v>
      </c>
      <c r="E23" s="7">
        <v>767</v>
      </c>
      <c r="F23" s="25">
        <v>22.73940112659354</v>
      </c>
      <c r="G23" s="7">
        <f>Z_СоответствиеКодов!E17</f>
        <v>491</v>
      </c>
      <c r="H23" s="27">
        <f t="shared" si="0"/>
        <v>25.760755508919203</v>
      </c>
      <c r="I23" s="7">
        <v>224</v>
      </c>
      <c r="J23" s="25">
        <v>6.6409724281055444</v>
      </c>
      <c r="K23" s="7">
        <f>Z_СоответствиеКодов!F17</f>
        <v>149</v>
      </c>
      <c r="L23" s="27">
        <f t="shared" si="1"/>
        <v>7.817418677859392</v>
      </c>
      <c r="M23" s="10">
        <f t="shared" si="2"/>
        <v>25.760755508919203</v>
      </c>
      <c r="N23" s="10">
        <f t="shared" si="3"/>
        <v>7.817418677859392</v>
      </c>
    </row>
    <row r="24" spans="1:14" ht="12.75" customHeight="1">
      <c r="A24" s="17">
        <v>17</v>
      </c>
      <c r="B24" s="5" t="s">
        <v>28</v>
      </c>
      <c r="C24" s="6">
        <v>2305</v>
      </c>
      <c r="D24" s="6">
        <f>Z_СоответствиеКодов!C18</f>
        <v>1668</v>
      </c>
      <c r="E24" s="7">
        <v>561</v>
      </c>
      <c r="F24" s="25">
        <v>24.33839479392625</v>
      </c>
      <c r="G24" s="7">
        <f>Z_СоответствиеКодов!E18</f>
        <v>505</v>
      </c>
      <c r="H24" s="27">
        <f t="shared" si="0"/>
        <v>30.2757793764988</v>
      </c>
      <c r="I24" s="7">
        <v>140</v>
      </c>
      <c r="J24" s="25">
        <v>6.073752711496746</v>
      </c>
      <c r="K24" s="7">
        <f>Z_СоответствиеКодов!F18</f>
        <v>133</v>
      </c>
      <c r="L24" s="27">
        <f t="shared" si="1"/>
        <v>7.973621103117506</v>
      </c>
      <c r="M24" s="10">
        <f t="shared" si="2"/>
        <v>30.2757793764988</v>
      </c>
      <c r="N24" s="10">
        <f t="shared" si="3"/>
        <v>7.973621103117506</v>
      </c>
    </row>
    <row r="25" spans="1:14" ht="12.75" customHeight="1">
      <c r="A25" s="17">
        <v>18</v>
      </c>
      <c r="B25" s="5" t="s">
        <v>29</v>
      </c>
      <c r="C25" s="6">
        <v>2615</v>
      </c>
      <c r="D25" s="6">
        <f>Z_СоответствиеКодов!C19</f>
        <v>1567</v>
      </c>
      <c r="E25" s="7">
        <v>760</v>
      </c>
      <c r="F25" s="25">
        <v>29.063097514340345</v>
      </c>
      <c r="G25" s="7">
        <f>Z_СоответствиеКодов!E19</f>
        <v>502</v>
      </c>
      <c r="H25" s="27">
        <f t="shared" si="0"/>
        <v>32.03573707721761</v>
      </c>
      <c r="I25" s="7">
        <v>233</v>
      </c>
      <c r="J25" s="25">
        <v>8.910133843212238</v>
      </c>
      <c r="K25" s="7">
        <f>Z_СоответствиеКодов!F19</f>
        <v>169</v>
      </c>
      <c r="L25" s="27">
        <f t="shared" si="1"/>
        <v>10.784939374601148</v>
      </c>
      <c r="M25" s="10">
        <f t="shared" si="2"/>
        <v>32.03573707721761</v>
      </c>
      <c r="N25" s="10">
        <f t="shared" si="3"/>
        <v>10.784939374601148</v>
      </c>
    </row>
    <row r="26" spans="1:14" ht="12.75" customHeight="1">
      <c r="A26" s="17">
        <v>19</v>
      </c>
      <c r="B26" s="5" t="s">
        <v>30</v>
      </c>
      <c r="C26" s="6">
        <v>1775</v>
      </c>
      <c r="D26" s="6">
        <f>Z_СоответствиеКодов!C20</f>
        <v>1140</v>
      </c>
      <c r="E26" s="7">
        <v>533</v>
      </c>
      <c r="F26" s="25">
        <v>30.028169014084508</v>
      </c>
      <c r="G26" s="7">
        <f>Z_СоответствиеКодов!E20</f>
        <v>335</v>
      </c>
      <c r="H26" s="27">
        <f t="shared" si="0"/>
        <v>29.385964912280702</v>
      </c>
      <c r="I26" s="7">
        <v>110</v>
      </c>
      <c r="J26" s="25">
        <v>6.197183098591549</v>
      </c>
      <c r="K26" s="7">
        <f>Z_СоответствиеКодов!F20</f>
        <v>99</v>
      </c>
      <c r="L26" s="27">
        <f t="shared" si="1"/>
        <v>8.68421052631579</v>
      </c>
      <c r="M26" s="10">
        <f t="shared" si="2"/>
        <v>29.385964912280702</v>
      </c>
      <c r="N26" s="10">
        <f t="shared" si="3"/>
        <v>8.68421052631579</v>
      </c>
    </row>
    <row r="27" spans="1:14" ht="12.75" customHeight="1">
      <c r="A27" s="17">
        <v>20</v>
      </c>
      <c r="B27" s="5" t="s">
        <v>31</v>
      </c>
      <c r="C27" s="6">
        <v>8316</v>
      </c>
      <c r="D27" s="6">
        <f>Z_СоответствиеКодов!C21</f>
        <v>5274</v>
      </c>
      <c r="E27" s="7">
        <v>2496</v>
      </c>
      <c r="F27" s="25">
        <v>30.014430014430015</v>
      </c>
      <c r="G27" s="7">
        <f>Z_СоответствиеКодов!E21</f>
        <v>1694</v>
      </c>
      <c r="H27" s="27">
        <f t="shared" si="0"/>
        <v>32.11983314372393</v>
      </c>
      <c r="I27" s="7">
        <v>864</v>
      </c>
      <c r="J27" s="25">
        <v>10.38961038961039</v>
      </c>
      <c r="K27" s="7">
        <f>Z_СоответствиеКодов!F21</f>
        <v>577</v>
      </c>
      <c r="L27" s="27">
        <f t="shared" si="1"/>
        <v>10.940462646947289</v>
      </c>
      <c r="M27" s="10">
        <f t="shared" si="2"/>
        <v>32.11983314372393</v>
      </c>
      <c r="N27" s="10">
        <f t="shared" si="3"/>
        <v>10.940462646947289</v>
      </c>
    </row>
    <row r="28" spans="1:14" ht="12.75" customHeight="1">
      <c r="A28" s="17">
        <v>21</v>
      </c>
      <c r="B28" s="5" t="s">
        <v>32</v>
      </c>
      <c r="C28" s="6">
        <v>2794</v>
      </c>
      <c r="D28" s="6">
        <f>Z_СоответствиеКодов!C22</f>
        <v>1975</v>
      </c>
      <c r="E28" s="7">
        <v>781</v>
      </c>
      <c r="F28" s="25">
        <v>27.95275590551181</v>
      </c>
      <c r="G28" s="7">
        <f>Z_СоответствиеКодов!E22</f>
        <v>575</v>
      </c>
      <c r="H28" s="27">
        <f t="shared" si="0"/>
        <v>29.11392405063291</v>
      </c>
      <c r="I28" s="7">
        <v>243</v>
      </c>
      <c r="J28" s="25">
        <v>8.697208303507516</v>
      </c>
      <c r="K28" s="7">
        <f>Z_СоответствиеКодов!F22</f>
        <v>186</v>
      </c>
      <c r="L28" s="27">
        <f t="shared" si="1"/>
        <v>9.417721518987342</v>
      </c>
      <c r="M28" s="10">
        <f t="shared" si="2"/>
        <v>29.11392405063291</v>
      </c>
      <c r="N28" s="10">
        <f t="shared" si="3"/>
        <v>9.417721518987342</v>
      </c>
    </row>
    <row r="29" spans="1:14" ht="12.75" customHeight="1">
      <c r="A29" s="17">
        <v>22</v>
      </c>
      <c r="B29" s="5" t="s">
        <v>33</v>
      </c>
      <c r="C29" s="6">
        <v>2452</v>
      </c>
      <c r="D29" s="6">
        <f>Z_СоответствиеКодов!C23</f>
        <v>1664</v>
      </c>
      <c r="E29" s="7">
        <v>771</v>
      </c>
      <c r="F29" s="25">
        <v>31.443719412724306</v>
      </c>
      <c r="G29" s="7">
        <f>Z_СоответствиеКодов!E23</f>
        <v>464</v>
      </c>
      <c r="H29" s="27">
        <f t="shared" si="0"/>
        <v>27.884615384615383</v>
      </c>
      <c r="I29" s="7">
        <v>191</v>
      </c>
      <c r="J29" s="25">
        <v>7.789559543230016</v>
      </c>
      <c r="K29" s="7">
        <f>Z_СоответствиеКодов!F23</f>
        <v>99</v>
      </c>
      <c r="L29" s="27">
        <f t="shared" si="1"/>
        <v>5.949519230769231</v>
      </c>
      <c r="M29" s="10">
        <f t="shared" si="2"/>
        <v>27.884615384615383</v>
      </c>
      <c r="N29" s="10">
        <f t="shared" si="3"/>
        <v>5.949519230769231</v>
      </c>
    </row>
    <row r="30" spans="1:14" ht="12.75" customHeight="1">
      <c r="A30" s="17">
        <v>23</v>
      </c>
      <c r="B30" s="5" t="s">
        <v>34</v>
      </c>
      <c r="C30" s="6">
        <v>2381</v>
      </c>
      <c r="D30" s="6">
        <f>Z_СоответствиеКодов!C24</f>
        <v>1615</v>
      </c>
      <c r="E30" s="7">
        <v>736</v>
      </c>
      <c r="F30" s="25">
        <v>30.911381772364553</v>
      </c>
      <c r="G30" s="7">
        <f>Z_СоответствиеКодов!E24</f>
        <v>570</v>
      </c>
      <c r="H30" s="27">
        <f t="shared" si="0"/>
        <v>35.294117647058826</v>
      </c>
      <c r="I30" s="7">
        <v>234</v>
      </c>
      <c r="J30" s="25">
        <v>9.82780344393112</v>
      </c>
      <c r="K30" s="7">
        <f>Z_СоответствиеКодов!F24</f>
        <v>175</v>
      </c>
      <c r="L30" s="27">
        <f t="shared" si="1"/>
        <v>10.8359133126935</v>
      </c>
      <c r="M30" s="10">
        <f t="shared" si="2"/>
        <v>35.294117647058826</v>
      </c>
      <c r="N30" s="10">
        <f t="shared" si="3"/>
        <v>10.8359133126935</v>
      </c>
    </row>
    <row r="31" spans="1:14" ht="12.75" customHeight="1">
      <c r="A31" s="17">
        <v>24</v>
      </c>
      <c r="B31" s="5" t="s">
        <v>35</v>
      </c>
      <c r="C31" s="6">
        <v>1590</v>
      </c>
      <c r="D31" s="6">
        <f>Z_СоответствиеКодов!C25</f>
        <v>1024</v>
      </c>
      <c r="E31" s="7">
        <v>346</v>
      </c>
      <c r="F31" s="25">
        <v>21.761006289308177</v>
      </c>
      <c r="G31" s="7">
        <f>Z_СоответствиеКодов!E25</f>
        <v>221</v>
      </c>
      <c r="H31" s="27">
        <f t="shared" si="0"/>
        <v>21.58203125</v>
      </c>
      <c r="I31" s="7">
        <v>73</v>
      </c>
      <c r="J31" s="25">
        <v>4.591194968553459</v>
      </c>
      <c r="K31" s="7">
        <f>Z_СоответствиеКодов!F25</f>
        <v>49</v>
      </c>
      <c r="L31" s="27">
        <f t="shared" si="1"/>
        <v>4.78515625</v>
      </c>
      <c r="M31" s="10">
        <f t="shared" si="2"/>
        <v>21.58203125</v>
      </c>
      <c r="N31" s="10">
        <f t="shared" si="3"/>
        <v>4.78515625</v>
      </c>
    </row>
    <row r="32" spans="1:14" ht="12.75" customHeight="1">
      <c r="A32" s="17">
        <v>25</v>
      </c>
      <c r="B32" s="5" t="s">
        <v>36</v>
      </c>
      <c r="C32" s="6">
        <v>2089</v>
      </c>
      <c r="D32" s="6">
        <f>Z_СоответствиеКодов!C26</f>
        <v>1328</v>
      </c>
      <c r="E32" s="7">
        <v>507</v>
      </c>
      <c r="F32" s="25">
        <v>24.26998563906175</v>
      </c>
      <c r="G32" s="7">
        <f>Z_СоответствиеКодов!E26</f>
        <v>307</v>
      </c>
      <c r="H32" s="27">
        <f t="shared" si="0"/>
        <v>23.117469879518072</v>
      </c>
      <c r="I32" s="7">
        <v>136</v>
      </c>
      <c r="J32" s="25">
        <v>6.510292005744375</v>
      </c>
      <c r="K32" s="7">
        <f>Z_СоответствиеКодов!F26</f>
        <v>67</v>
      </c>
      <c r="L32" s="27">
        <f t="shared" si="1"/>
        <v>5.045180722891566</v>
      </c>
      <c r="M32" s="10">
        <f t="shared" si="2"/>
        <v>23.117469879518072</v>
      </c>
      <c r="N32" s="10">
        <f t="shared" si="3"/>
        <v>5.045180722891566</v>
      </c>
    </row>
    <row r="33" spans="1:14" ht="12.75" customHeight="1">
      <c r="A33" s="17">
        <v>26</v>
      </c>
      <c r="B33" s="5" t="s">
        <v>37</v>
      </c>
      <c r="C33" s="6">
        <v>24941</v>
      </c>
      <c r="D33" s="6">
        <f>Z_СоответствиеКодов!C27</f>
        <v>19272</v>
      </c>
      <c r="E33" s="7">
        <v>8258</v>
      </c>
      <c r="F33" s="25">
        <v>33.110139930235356</v>
      </c>
      <c r="G33" s="7">
        <f>Z_СоответствиеКодов!E27</f>
        <v>5875</v>
      </c>
      <c r="H33" s="27">
        <f>IF(D33=0,IF(G33=0,0,100),M33)</f>
        <v>30.48464092984641</v>
      </c>
      <c r="I33" s="7">
        <v>2411</v>
      </c>
      <c r="J33" s="25">
        <v>9.666813680285474</v>
      </c>
      <c r="K33" s="7">
        <f>Z_СоответствиеКодов!F27</f>
        <v>1389</v>
      </c>
      <c r="L33" s="27">
        <f t="shared" si="1"/>
        <v>7.207347447073475</v>
      </c>
      <c r="M33" s="10">
        <f t="shared" si="2"/>
        <v>30.48464092984641</v>
      </c>
      <c r="N33" s="10">
        <f t="shared" si="3"/>
        <v>7.207347447073475</v>
      </c>
    </row>
    <row r="34" spans="1:14" ht="12.75" customHeight="1">
      <c r="A34" s="17">
        <v>27</v>
      </c>
      <c r="B34" s="5" t="s">
        <v>38</v>
      </c>
      <c r="C34" s="6">
        <v>1725</v>
      </c>
      <c r="D34" s="6">
        <f>Z_СоответствиеКодов!C28</f>
        <v>1161</v>
      </c>
      <c r="E34" s="7">
        <v>563</v>
      </c>
      <c r="F34" s="25">
        <v>32.63768115942029</v>
      </c>
      <c r="G34" s="7">
        <f>Z_СоответствиеКодов!E28</f>
        <v>400</v>
      </c>
      <c r="H34" s="27">
        <f t="shared" si="0"/>
        <v>34.45305770887166</v>
      </c>
      <c r="I34" s="7">
        <v>146</v>
      </c>
      <c r="J34" s="25">
        <v>8.46376811594203</v>
      </c>
      <c r="K34" s="7">
        <f>Z_СоответствиеКодов!F28</f>
        <v>117</v>
      </c>
      <c r="L34" s="27">
        <f t="shared" si="1"/>
        <v>10.077519379844961</v>
      </c>
      <c r="M34" s="10">
        <f t="shared" si="2"/>
        <v>34.45305770887166</v>
      </c>
      <c r="N34" s="10">
        <f t="shared" si="3"/>
        <v>10.077519379844961</v>
      </c>
    </row>
    <row r="35" spans="1:14" ht="12.75" customHeight="1">
      <c r="A35" s="18">
        <v>28</v>
      </c>
      <c r="B35" s="19" t="s">
        <v>39</v>
      </c>
      <c r="C35" s="21">
        <f>SUM(C8:C34)</f>
        <v>126209</v>
      </c>
      <c r="D35" s="20">
        <f>SUM(D8:D34)</f>
        <v>87186</v>
      </c>
      <c r="E35" s="20">
        <f>SUM(E8:E34)</f>
        <v>38194</v>
      </c>
      <c r="F35" s="26">
        <v>30.262501089462717</v>
      </c>
      <c r="G35" s="20">
        <f>SUM(G8:G34)</f>
        <v>26926</v>
      </c>
      <c r="H35" s="28">
        <f t="shared" si="0"/>
        <v>30.883398710802194</v>
      </c>
      <c r="I35" s="21">
        <f>SUM(I8:I34)</f>
        <v>11090</v>
      </c>
      <c r="J35" s="26">
        <v>8.787012019745026</v>
      </c>
      <c r="K35" s="20">
        <f>SUM(K8:K34)</f>
        <v>7802</v>
      </c>
      <c r="L35" s="28">
        <f t="shared" si="1"/>
        <v>8.94868442181084</v>
      </c>
      <c r="M35" s="10">
        <f t="shared" si="2"/>
        <v>30.883398710802194</v>
      </c>
      <c r="N35" s="10">
        <f t="shared" si="3"/>
        <v>8.94868442181084</v>
      </c>
    </row>
    <row r="36" ht="14.25" customHeight="1">
      <c r="C36" s="8"/>
    </row>
    <row r="37" ht="12.75">
      <c r="B37" s="1" t="s">
        <v>40</v>
      </c>
    </row>
  </sheetData>
  <sheetProtection/>
  <mergeCells count="8">
    <mergeCell ref="B2:L2"/>
    <mergeCell ref="A3:A6"/>
    <mergeCell ref="B3:B6"/>
    <mergeCell ref="C3:D5"/>
    <mergeCell ref="E3:L3"/>
    <mergeCell ref="E4:H5"/>
    <mergeCell ref="I4:L4"/>
    <mergeCell ref="I5:L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 s="9" t="s">
        <v>41</v>
      </c>
      <c r="B1" s="9" t="s">
        <v>42</v>
      </c>
      <c r="C1" s="9" t="s">
        <v>43</v>
      </c>
      <c r="D1" s="9" t="s">
        <v>44</v>
      </c>
      <c r="E1" s="9" t="s">
        <v>45</v>
      </c>
      <c r="F1" s="9" t="s">
        <v>46</v>
      </c>
    </row>
    <row r="2" spans="1:6" ht="12.75">
      <c r="A2" s="9">
        <v>1</v>
      </c>
      <c r="B2" s="9">
        <v>23</v>
      </c>
      <c r="C2" s="9">
        <v>3668</v>
      </c>
      <c r="D2" s="9">
        <v>23</v>
      </c>
      <c r="E2" s="9">
        <v>1574</v>
      </c>
      <c r="F2" s="9">
        <v>489</v>
      </c>
    </row>
    <row r="3" spans="1:6" ht="12.75">
      <c r="A3" s="9">
        <v>2</v>
      </c>
      <c r="B3" s="9">
        <v>5</v>
      </c>
      <c r="C3" s="9">
        <v>1460</v>
      </c>
      <c r="D3" s="9">
        <v>5</v>
      </c>
      <c r="E3" s="9">
        <v>430</v>
      </c>
      <c r="F3" s="9">
        <v>129</v>
      </c>
    </row>
    <row r="4" spans="1:6" ht="12.75">
      <c r="A4" s="9">
        <v>3</v>
      </c>
      <c r="B4" s="9">
        <v>14</v>
      </c>
      <c r="C4" s="9">
        <v>1351</v>
      </c>
      <c r="D4" s="9">
        <v>14</v>
      </c>
      <c r="E4" s="9">
        <v>473</v>
      </c>
      <c r="F4" s="9">
        <v>154</v>
      </c>
    </row>
    <row r="5" spans="1:6" ht="12.75">
      <c r="A5" s="9">
        <v>4</v>
      </c>
      <c r="B5" s="9">
        <v>1</v>
      </c>
      <c r="C5" s="9">
        <v>7790</v>
      </c>
      <c r="D5" s="9">
        <v>1</v>
      </c>
      <c r="E5" s="9">
        <v>2664</v>
      </c>
      <c r="F5" s="9">
        <v>886</v>
      </c>
    </row>
    <row r="6" spans="1:6" ht="12.75">
      <c r="A6" s="9">
        <v>5</v>
      </c>
      <c r="B6" s="9">
        <v>3</v>
      </c>
      <c r="C6" s="9">
        <v>6750</v>
      </c>
      <c r="D6" s="9">
        <v>3</v>
      </c>
      <c r="E6" s="9">
        <v>1821</v>
      </c>
      <c r="F6" s="9">
        <v>407</v>
      </c>
    </row>
    <row r="7" spans="1:6" ht="12.75">
      <c r="A7" s="9">
        <v>6</v>
      </c>
      <c r="B7" s="9">
        <v>6</v>
      </c>
      <c r="C7" s="9">
        <v>1617</v>
      </c>
      <c r="D7" s="9">
        <v>6</v>
      </c>
      <c r="E7" s="9">
        <v>460</v>
      </c>
      <c r="F7" s="9">
        <v>135</v>
      </c>
    </row>
    <row r="8" spans="1:6" ht="12.75">
      <c r="A8" s="9">
        <v>7</v>
      </c>
      <c r="B8" s="9">
        <v>15</v>
      </c>
      <c r="C8" s="9">
        <v>1310</v>
      </c>
      <c r="D8" s="9">
        <v>15</v>
      </c>
      <c r="E8" s="9">
        <v>346</v>
      </c>
      <c r="F8" s="9">
        <v>100</v>
      </c>
    </row>
    <row r="9" spans="1:6" ht="12.75">
      <c r="A9" s="9">
        <v>8</v>
      </c>
      <c r="B9" s="9">
        <v>8</v>
      </c>
      <c r="C9" s="9">
        <v>4259</v>
      </c>
      <c r="D9" s="9">
        <v>8</v>
      </c>
      <c r="E9" s="9">
        <v>1384</v>
      </c>
      <c r="F9" s="9">
        <v>553</v>
      </c>
    </row>
    <row r="10" spans="1:6" ht="12.75">
      <c r="A10" s="9">
        <v>9</v>
      </c>
      <c r="B10" s="9">
        <v>16</v>
      </c>
      <c r="C10" s="9">
        <v>1358</v>
      </c>
      <c r="D10" s="9">
        <v>16</v>
      </c>
      <c r="E10" s="9">
        <v>409</v>
      </c>
      <c r="F10" s="9">
        <v>121</v>
      </c>
    </row>
    <row r="11" spans="1:6" ht="12.75">
      <c r="A11" s="9">
        <v>10</v>
      </c>
      <c r="B11" s="9">
        <v>10</v>
      </c>
      <c r="C11" s="9">
        <v>3558</v>
      </c>
      <c r="D11" s="9">
        <v>10</v>
      </c>
      <c r="E11" s="9">
        <v>927</v>
      </c>
      <c r="F11" s="9">
        <v>249</v>
      </c>
    </row>
    <row r="12" spans="1:6" ht="12.75">
      <c r="A12" s="9">
        <v>11</v>
      </c>
      <c r="B12" s="9">
        <v>2</v>
      </c>
      <c r="C12" s="9">
        <v>1092</v>
      </c>
      <c r="D12" s="9">
        <v>2</v>
      </c>
      <c r="E12" s="9">
        <v>343</v>
      </c>
      <c r="F12" s="9">
        <v>84</v>
      </c>
    </row>
    <row r="13" spans="1:6" ht="12.75">
      <c r="A13" s="9">
        <v>12</v>
      </c>
      <c r="B13" s="9">
        <v>4</v>
      </c>
      <c r="C13" s="9">
        <v>3050</v>
      </c>
      <c r="D13" s="9">
        <v>4</v>
      </c>
      <c r="E13" s="9">
        <v>732</v>
      </c>
      <c r="F13" s="9">
        <v>210</v>
      </c>
    </row>
    <row r="14" spans="1:6" ht="12.75">
      <c r="A14" s="9">
        <v>13</v>
      </c>
      <c r="B14" s="9">
        <v>17</v>
      </c>
      <c r="C14" s="9">
        <v>3923</v>
      </c>
      <c r="D14" s="9">
        <v>17</v>
      </c>
      <c r="E14" s="9">
        <v>1275</v>
      </c>
      <c r="F14" s="9">
        <v>327</v>
      </c>
    </row>
    <row r="15" spans="1:6" ht="12.75">
      <c r="A15" s="9">
        <v>14</v>
      </c>
      <c r="B15" s="9">
        <v>21</v>
      </c>
      <c r="C15" s="9">
        <v>2118</v>
      </c>
      <c r="D15" s="9">
        <v>21</v>
      </c>
      <c r="E15" s="9">
        <v>701</v>
      </c>
      <c r="F15" s="9">
        <v>248</v>
      </c>
    </row>
    <row r="16" spans="1:6" ht="12.75">
      <c r="A16" s="9">
        <v>15</v>
      </c>
      <c r="B16" s="9">
        <v>22</v>
      </c>
      <c r="C16" s="9">
        <v>4288</v>
      </c>
      <c r="D16" s="9">
        <v>22</v>
      </c>
      <c r="E16" s="9">
        <v>1448</v>
      </c>
      <c r="F16" s="9">
        <v>501</v>
      </c>
    </row>
    <row r="17" spans="1:6" ht="12.75">
      <c r="A17" s="9">
        <v>16</v>
      </c>
      <c r="B17" s="9">
        <v>25</v>
      </c>
      <c r="C17" s="9">
        <v>1906</v>
      </c>
      <c r="D17" s="9">
        <v>25</v>
      </c>
      <c r="E17" s="9">
        <v>491</v>
      </c>
      <c r="F17" s="9">
        <v>149</v>
      </c>
    </row>
    <row r="18" spans="1:6" ht="12.75">
      <c r="A18" s="9">
        <v>17</v>
      </c>
      <c r="B18" s="9">
        <v>18</v>
      </c>
      <c r="C18" s="9">
        <v>1668</v>
      </c>
      <c r="D18" s="9">
        <v>18</v>
      </c>
      <c r="E18" s="9">
        <v>505</v>
      </c>
      <c r="F18" s="9">
        <v>133</v>
      </c>
    </row>
    <row r="19" spans="1:6" ht="12.75">
      <c r="A19" s="9">
        <v>18</v>
      </c>
      <c r="B19" s="9">
        <v>26</v>
      </c>
      <c r="C19" s="9">
        <v>1567</v>
      </c>
      <c r="D19" s="9">
        <v>26</v>
      </c>
      <c r="E19" s="9">
        <v>502</v>
      </c>
      <c r="F19" s="9">
        <v>169</v>
      </c>
    </row>
    <row r="20" spans="1:6" ht="12.75">
      <c r="A20" s="9">
        <v>19</v>
      </c>
      <c r="B20" s="9">
        <v>19</v>
      </c>
      <c r="C20" s="9">
        <v>1140</v>
      </c>
      <c r="D20" s="9">
        <v>19</v>
      </c>
      <c r="E20" s="9">
        <v>335</v>
      </c>
      <c r="F20" s="9">
        <v>99</v>
      </c>
    </row>
    <row r="21" spans="1:6" ht="12.75">
      <c r="A21" s="9">
        <v>20</v>
      </c>
      <c r="B21" s="9">
        <v>27</v>
      </c>
      <c r="C21" s="9">
        <v>5274</v>
      </c>
      <c r="D21" s="9">
        <v>27</v>
      </c>
      <c r="E21" s="9">
        <v>1694</v>
      </c>
      <c r="F21" s="9">
        <v>577</v>
      </c>
    </row>
    <row r="22" spans="1:6" ht="12.75">
      <c r="A22" s="9">
        <v>21</v>
      </c>
      <c r="B22" s="9">
        <v>9</v>
      </c>
      <c r="C22" s="9">
        <v>1975</v>
      </c>
      <c r="D22" s="9">
        <v>9</v>
      </c>
      <c r="E22" s="9">
        <v>575</v>
      </c>
      <c r="F22" s="9">
        <v>186</v>
      </c>
    </row>
    <row r="23" spans="1:6" ht="12.75">
      <c r="A23" s="9">
        <v>22</v>
      </c>
      <c r="B23" s="9">
        <v>7</v>
      </c>
      <c r="C23" s="9">
        <v>1664</v>
      </c>
      <c r="D23" s="9">
        <v>7</v>
      </c>
      <c r="E23" s="9">
        <v>464</v>
      </c>
      <c r="F23" s="9">
        <v>99</v>
      </c>
    </row>
    <row r="24" spans="1:6" ht="12.75">
      <c r="A24" s="9">
        <v>23</v>
      </c>
      <c r="B24" s="9">
        <v>11</v>
      </c>
      <c r="C24" s="9">
        <v>1615</v>
      </c>
      <c r="D24" s="9">
        <v>11</v>
      </c>
      <c r="E24" s="9">
        <v>570</v>
      </c>
      <c r="F24" s="9">
        <v>175</v>
      </c>
    </row>
    <row r="25" spans="1:6" ht="12.75">
      <c r="A25" s="9">
        <v>24</v>
      </c>
      <c r="B25" s="9">
        <v>20</v>
      </c>
      <c r="C25" s="9">
        <v>1024</v>
      </c>
      <c r="D25" s="9">
        <v>20</v>
      </c>
      <c r="E25" s="9">
        <v>221</v>
      </c>
      <c r="F25" s="9">
        <v>49</v>
      </c>
    </row>
    <row r="26" spans="1:6" ht="12.75">
      <c r="A26" s="9">
        <v>25</v>
      </c>
      <c r="B26" s="9">
        <v>12</v>
      </c>
      <c r="C26" s="9">
        <v>1328</v>
      </c>
      <c r="D26" s="9">
        <v>12</v>
      </c>
      <c r="E26" s="9">
        <v>307</v>
      </c>
      <c r="F26" s="9">
        <v>67</v>
      </c>
    </row>
    <row r="27" spans="1:6" ht="12.75">
      <c r="A27" s="9">
        <v>26</v>
      </c>
      <c r="B27" s="9">
        <v>13</v>
      </c>
      <c r="C27" s="9">
        <v>19272</v>
      </c>
      <c r="D27" s="9">
        <v>13</v>
      </c>
      <c r="E27" s="9">
        <v>5875</v>
      </c>
      <c r="F27" s="9">
        <v>1389</v>
      </c>
    </row>
    <row r="28" spans="1:6" ht="12.75">
      <c r="A28" s="9">
        <v>27</v>
      </c>
      <c r="B28" s="9">
        <v>24</v>
      </c>
      <c r="C28" s="9">
        <v>1161</v>
      </c>
      <c r="D28" s="9">
        <v>24</v>
      </c>
      <c r="E28" s="9">
        <v>400</v>
      </c>
      <c r="F28" s="9">
        <v>117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2013-02-12T09:47:55Z</cp:lastPrinted>
  <dcterms:created xsi:type="dcterms:W3CDTF">2011-07-25T07:06:48Z</dcterms:created>
  <dcterms:modified xsi:type="dcterms:W3CDTF">2013-02-12T14:43:44Z</dcterms:modified>
  <cp:category/>
  <cp:version/>
  <cp:contentType/>
  <cp:contentStatus/>
</cp:coreProperties>
</file>