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1"/>
  </bookViews>
  <sheets>
    <sheet name="Титульний" sheetId="1" r:id="rId1"/>
    <sheet name="Р 1" sheetId="2" r:id="rId2"/>
    <sheet name="Р 2" sheetId="3" r:id="rId3"/>
    <sheet name="Р 3" sheetId="4" r:id="rId4"/>
    <sheet name="P 4" sheetId="5" r:id="rId5"/>
    <sheet name="P 5 А" sheetId="6" r:id="rId6"/>
    <sheet name="P 5 B" sheetId="7" r:id="rId7"/>
    <sheet name="P 5_1 A" sheetId="8" r:id="rId8"/>
    <sheet name="P 5_1 B" sheetId="9" r:id="rId9"/>
    <sheet name="P 5_2 A" sheetId="10" r:id="rId10"/>
    <sheet name="P 5_2 B" sheetId="11" r:id="rId11"/>
    <sheet name="P 6" sheetId="12" r:id="rId12"/>
    <sheet name="Р 7" sheetId="13" r:id="rId13"/>
    <sheet name="Р 8" sheetId="14" r:id="rId14"/>
    <sheet name="P 9" sheetId="15" r:id="rId15"/>
    <sheet name="P 10" sheetId="16" r:id="rId16"/>
  </sheets>
  <definedNames/>
  <calcPr fullCalcOnLoad="1"/>
</workbook>
</file>

<file path=xl/sharedStrings.xml><?xml version="1.0" encoding="utf-8"?>
<sst xmlns="http://schemas.openxmlformats.org/spreadsheetml/2006/main" count="530" uniqueCount="396">
  <si>
    <t>Р о з д і л   9.    Р е а г у в а н н я    н а    п о р у ш е н н я    з а к о н н о с т і    т а    н е д о л і к и                                                                                                                в   г о с п о д а р с ь к і й   д і я л ь н о с т і</t>
  </si>
  <si>
    <t>Р о з д і л  1.    З а г а л ь н і   п о к а з н и к и    г о с п о д а р с ь к о г о    с у д о ч и н с т в а</t>
  </si>
  <si>
    <t>А</t>
  </si>
  <si>
    <t>Зі  спорів  про  укладення,  зміну,  розірвання договорів та визнання їх недійсними</t>
  </si>
  <si>
    <t xml:space="preserve">З   майнових   спорів  про  вико- нання господарських договорів  та з інших підстав </t>
  </si>
  <si>
    <t>Про банкрутство</t>
  </si>
  <si>
    <t>Зі  спорів  про  визнання актів недійсними</t>
  </si>
  <si>
    <t>Зі  спорів  про  право  на об'єкти інтелектуальної власності, розпо-рядження  майновими  правами інтелектуальної власності, коме-рційну концесію</t>
  </si>
  <si>
    <t>З  інших позадоговірних  немай- нових спорів (не  врахованих  в рядках 1 - 5)</t>
  </si>
  <si>
    <t>ВСЬОГО</t>
  </si>
  <si>
    <t xml:space="preserve"> №р  я  д  к   а</t>
  </si>
  <si>
    <t>Б</t>
  </si>
  <si>
    <t>Залишок нерозгля-нутих справ на початок звітного періоду</t>
  </si>
  <si>
    <t xml:space="preserve">Примітка:   у зв’язку зі зміною методики обліку, запровадженої з 1 січня 2004 року, показники залишку нерозглянутих справ </t>
  </si>
  <si>
    <t xml:space="preserve">Н а д і й ш л о   п о з о в н и х                                  з а я в </t>
  </si>
  <si>
    <t>Всього</t>
  </si>
  <si>
    <t xml:space="preserve">   на початок 2004 року мають деякі розбіжності з показниками залишку нерозглянутих справ на кінець 2003 року</t>
  </si>
  <si>
    <t>з  н и х :</t>
  </si>
  <si>
    <t>відмовлено                 в           прийнятті</t>
  </si>
  <si>
    <t xml:space="preserve">пове-рнуто  </t>
  </si>
  <si>
    <t xml:space="preserve"> порушено провад-ження</t>
  </si>
  <si>
    <t xml:space="preserve">К і л ь к і с т ь   с п р а в,  з а к і н ч е н и х                                                                    п р о в а д ж е н н я м </t>
  </si>
  <si>
    <t>з вине-сенням рішення</t>
  </si>
  <si>
    <t>у тому числі:</t>
  </si>
  <si>
    <t>задоволено повністю або частково</t>
  </si>
  <si>
    <t>припи-нених провад- женням</t>
  </si>
  <si>
    <t>зали-шених без розгляду</t>
  </si>
  <si>
    <t>понад строк, встанов-лений             ГПК</t>
  </si>
  <si>
    <t>порушених за заявою прокурорів та їх заступників</t>
  </si>
  <si>
    <t>Залишок нерозгля-нутих справ на кінець звітного періоду</t>
  </si>
  <si>
    <t>із зупинен-ням провад-ження</t>
  </si>
  <si>
    <t>Кількість проце-суальних документів, розісланих з порушенням строку            (ст.87 ГПК)</t>
  </si>
  <si>
    <t>Переглянуто рішень, ухвал за нововияв-леними обставинами                       (ст.112 ГПК)</t>
  </si>
  <si>
    <t>Зі спорів про укладення, зміну, розірвання договорів та визнання їх недійсними</t>
  </si>
  <si>
    <t xml:space="preserve">З майнових спорів про вико- нання господарських договорів та з інших підстав </t>
  </si>
  <si>
    <t>Зі спорів про визнання актів недійсними</t>
  </si>
  <si>
    <t>Зі спорів про право на об'єкти інтелектуальної власності, розпо-рядження майновими правами інтелектуальної власності, коме-рційну концесію</t>
  </si>
  <si>
    <t>З інших позадоговірних немай- нових спорів (не врахованих в рядках 1 - 5)</t>
  </si>
  <si>
    <t>№ р я д к а</t>
  </si>
  <si>
    <t>Кількість судових рішень прийнятих у звітному періоді (які підлягають оскарженню)</t>
  </si>
  <si>
    <t>прийняті  у  межах   провадження   та   на   стадії   виконання   рішень</t>
  </si>
  <si>
    <t>з н и х :</t>
  </si>
  <si>
    <t>відстрочка або розстрочка виконання рішень, зміна способу та порядку виконання рішення, ухвали, постанови</t>
  </si>
  <si>
    <t>розглянуто скаргу на дії чи бездіяльність органів виконавчої служби</t>
  </si>
  <si>
    <t>вжиття запобіжних заходів зі справ порушених провадженням</t>
  </si>
  <si>
    <t>зі справ про банкрутство</t>
  </si>
  <si>
    <t>інші</t>
  </si>
  <si>
    <t>п р и й н я т і   з а   м е ж а м и 
п р о в а д ж е н н я</t>
  </si>
  <si>
    <t>вжиття запобіжних заходів до порушення провадження у справі</t>
  </si>
  <si>
    <t>К і л ь к і с т ь р о з г л я н у т и х с п р а в</t>
  </si>
  <si>
    <t>у</t>
  </si>
  <si>
    <t>т о м у</t>
  </si>
  <si>
    <t>ч и с л і</t>
  </si>
  <si>
    <t>п о в ' я з а н і</t>
  </si>
  <si>
    <t>з</t>
  </si>
  <si>
    <t>орендними правовідносинами</t>
  </si>
  <si>
    <t>у т. ч.</t>
  </si>
  <si>
    <t>лізинговими зобов'язаннями</t>
  </si>
  <si>
    <t>договорами кредитування</t>
  </si>
  <si>
    <t>купівлею - продажем</t>
  </si>
  <si>
    <t>обігом цінних паперів</t>
  </si>
  <si>
    <t>зовнішньоекономічною діяльністю</t>
  </si>
  <si>
    <t>сумісною діяльністю</t>
  </si>
  <si>
    <t>землекористуванням</t>
  </si>
  <si>
    <t>іншими видами спорів</t>
  </si>
  <si>
    <t>орендою земельної ділянки</t>
  </si>
  <si>
    <t>цілісних майнових комплексів</t>
  </si>
  <si>
    <t>у т.ч. об'єктів приватизації</t>
  </si>
  <si>
    <t>у тому числі векселів</t>
  </si>
  <si>
    <t>з них за позовам суб'єктів господарювання іноземних держав</t>
  </si>
  <si>
    <t>пов’язані з розглядом розбіжностей при укладенні договору</t>
  </si>
  <si>
    <t>пов’язані зі зміною договору</t>
  </si>
  <si>
    <t>задо-волено</t>
  </si>
  <si>
    <t>пов’язані з розірванням договору</t>
  </si>
  <si>
    <t xml:space="preserve">пов’язані з зобов’язанням укласти договір </t>
  </si>
  <si>
    <t>пов’язані з визнанням договору недійсним</t>
  </si>
  <si>
    <t>інше</t>
  </si>
  <si>
    <t xml:space="preserve">Р о з д і л   4.    Р о з г л я д    с п р а в    п р о    в и з н а н н я    а к т і в   н е д і й с н и м и    </t>
  </si>
  <si>
    <t xml:space="preserve">К і л ь к і с т ь р о з г л я н у т и х с п р а в п р о в и з н а н н я а к т і в н е д і й с н и м и </t>
  </si>
  <si>
    <t>т</t>
  </si>
  <si>
    <t>о</t>
  </si>
  <si>
    <t>м</t>
  </si>
  <si>
    <t>ч</t>
  </si>
  <si>
    <t>и</t>
  </si>
  <si>
    <t>с</t>
  </si>
  <si>
    <t>л</t>
  </si>
  <si>
    <t>і</t>
  </si>
  <si>
    <t xml:space="preserve"> </t>
  </si>
  <si>
    <t>Виданих органами державної виконавчої влади :</t>
  </si>
  <si>
    <t>н</t>
  </si>
  <si>
    <t>х</t>
  </si>
  <si>
    <t>Виданих Національним банком України або його територіальними управліннями</t>
  </si>
  <si>
    <t>Виданих іншими державними органами</t>
  </si>
  <si>
    <t>Виданих органами місцевого самоврядування</t>
  </si>
  <si>
    <t>Виданих підприємствами, установами, організаціями (незалежно від організаційно - правової форми діяль-ності та форми власності на майно)</t>
  </si>
  <si>
    <t>Кабінетом Міністрів України</t>
  </si>
  <si>
    <t xml:space="preserve">Державною податковою адміністрацією України або її територіальними органами у тому числі в зв’язку із застосуванням законодавства про: </t>
  </si>
  <si>
    <t xml:space="preserve"> ПДВ</t>
  </si>
  <si>
    <t xml:space="preserve"> податок на прибуток</t>
  </si>
  <si>
    <t xml:space="preserve"> акцизний збір</t>
  </si>
  <si>
    <t>Головним контрольно - ревізійним управлінням або його територіальними органами</t>
  </si>
  <si>
    <t>Державною митною службою або її органами</t>
  </si>
  <si>
    <t>Пенсійним фондом України або його терито-ріальними відділеннями</t>
  </si>
  <si>
    <t>Державною комісією з цінних паперів та фондо- вого ринку або її територіальними відділеннями</t>
  </si>
  <si>
    <t>Антимонопольним комітетом або його терито-ріальними органами</t>
  </si>
  <si>
    <t>Фондом державного майна або його регіональними відділеннями</t>
  </si>
  <si>
    <t xml:space="preserve">№  р  я  д  к  а  </t>
  </si>
  <si>
    <t>оподат-кування</t>
  </si>
  <si>
    <t>ціноут-ворення</t>
  </si>
  <si>
    <t>митного контролю</t>
  </si>
  <si>
    <t>конкуренції і монопольної діяльності</t>
  </si>
  <si>
    <t>банківської діяльності</t>
  </si>
  <si>
    <t>привати-зації</t>
  </si>
  <si>
    <t xml:space="preserve">реєстрації суб’єктів підприє-мництва </t>
  </si>
  <si>
    <t>створення підприємства, організації</t>
  </si>
  <si>
    <t>припинення діяльності (ліквідація, реорганізація)</t>
  </si>
  <si>
    <t>з них із землекори-стуванням (з гр.11)</t>
  </si>
  <si>
    <t>Кількість актів, визнаних недійсними</t>
  </si>
  <si>
    <t>в зв’язку з невідповід-ністю чинному законодав-ству</t>
  </si>
  <si>
    <t>Таблиця А. Загальна характеристика справ, закінчених провадженням</t>
  </si>
  <si>
    <t>Порушено за ініціативою:</t>
  </si>
  <si>
    <t xml:space="preserve">кредиторів </t>
  </si>
  <si>
    <t>органів контрольно-ревізійної служби</t>
  </si>
  <si>
    <t>органів державної податкової служби</t>
  </si>
  <si>
    <t>інших органів стягнення</t>
  </si>
  <si>
    <t>боржників</t>
  </si>
  <si>
    <t xml:space="preserve">інших </t>
  </si>
  <si>
    <t>Д о в і д к а :</t>
  </si>
  <si>
    <t>№   р  я  д  к  а</t>
  </si>
  <si>
    <t>1) кількість ліквідованих підприємств з державною формою власності</t>
  </si>
  <si>
    <t>2) кількість справ, закінчених провадженням після визнання мирової угоди недійсною</t>
  </si>
  <si>
    <t>Кількість справ, закінчених провадженням</t>
  </si>
  <si>
    <t>в  т о м у  ч и с л і :</t>
  </si>
  <si>
    <t>залишено без розгляду</t>
  </si>
  <si>
    <t>п р и п и н е н о :</t>
  </si>
  <si>
    <t>із затвердженням умов санації</t>
  </si>
  <si>
    <t>із затвердженням ліквідбалансу</t>
  </si>
  <si>
    <t>із затвердженням мирової угоди</t>
  </si>
  <si>
    <t>у зв’язку із задоволенням вимог кредиторів</t>
  </si>
  <si>
    <t>з інших підстав</t>
  </si>
  <si>
    <t>Кількість справ, з яких винесено постанови про визнання банкрутом у звітному періоді</t>
  </si>
  <si>
    <t>зі справ, закінчених провад- женням (з гр. 8)</t>
  </si>
  <si>
    <t>Кількість розглянутих справ, з яких угоди визнавались недійсними</t>
  </si>
  <si>
    <t>Кількість розглянутих справ, з яких оскаржувались дії ліквідкомісії</t>
  </si>
  <si>
    <t>із задово- ленням вимог заявників (з гр. 11)</t>
  </si>
  <si>
    <t xml:space="preserve">Таблиця Б. Характеристика майнових вимог кредиторів у справах </t>
  </si>
  <si>
    <t>про банкрутство, що закінчені провадженням</t>
  </si>
  <si>
    <t>Кількість  заяв  кредиторів  із  майновими   вимогами</t>
  </si>
  <si>
    <t>Загальна сума  майнових  вимог,  заявлена     кредиторами,    грн.</t>
  </si>
  <si>
    <t>Загальна сума майнових вимог кредиторів, визнана судом, грн.</t>
  </si>
  <si>
    <t xml:space="preserve">              Продовження розділу 5</t>
  </si>
  <si>
    <t>№ рядка</t>
  </si>
  <si>
    <t xml:space="preserve">Всього </t>
  </si>
  <si>
    <t>п о</t>
  </si>
  <si>
    <t>р у ш</t>
  </si>
  <si>
    <t>ш е</t>
  </si>
  <si>
    <t>н о</t>
  </si>
  <si>
    <t>з а</t>
  </si>
  <si>
    <t>а</t>
  </si>
  <si>
    <t>я</t>
  </si>
  <si>
    <t>в о ю</t>
  </si>
  <si>
    <t>к р е д и т о р і в</t>
  </si>
  <si>
    <t>прокурорів</t>
  </si>
  <si>
    <t>з них суб'єктів підприємництва - фізичних осіб</t>
  </si>
  <si>
    <t>суб'єктів підприємництва - юридичних осіб</t>
  </si>
  <si>
    <t xml:space="preserve">суб'єктів підприємництва - фізичних осіб </t>
  </si>
  <si>
    <t>органів контрольно -ревізійної служби</t>
  </si>
  <si>
    <t>Пенсійного фонду України та його відділеннями</t>
  </si>
  <si>
    <t>інших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</si>
  <si>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</si>
  <si>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</si>
  <si>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 xml:space="preserve">  </t>
  </si>
  <si>
    <t>з   н и х:</t>
  </si>
  <si>
    <t>із затвердженням звіту керуючого санацією</t>
  </si>
  <si>
    <t>із затвердженням звіту ліквідатора</t>
  </si>
  <si>
    <t>у тому числі з ліквідацією державного підприєиства (з гр. 5)</t>
  </si>
  <si>
    <t>у зв’язку з виконанням усіх зобов’язань перед кредиторами</t>
  </si>
  <si>
    <t>Загальна кількість справ, з яких винесено постанови про визнання банкрутом у звітному періоді</t>
  </si>
  <si>
    <t>у  т о м у  ч и с л і :</t>
  </si>
  <si>
    <t>зі справ,                  закінчених провадженням                      (з гр. 9)</t>
  </si>
  <si>
    <t>Кількість розглянутих справ, з яких оскаржувались дії ліквідкомісії (ліквідатора)</t>
  </si>
  <si>
    <t>із задоволенням вимог заявників        (з гр. 11)</t>
  </si>
  <si>
    <t xml:space="preserve">Таблиця Б. Характеристика майнових (грошових) вимог  </t>
  </si>
  <si>
    <t>кредиторів у справах про банкрутство, що закінчені провадженням</t>
  </si>
  <si>
    <t>Кількість заяв кредиторів із майновими (грошовими) вимогами</t>
  </si>
  <si>
    <t>Загальна    сума   майнових   (грошових) вимог,  заявлена  кредиторами,  грн.</t>
  </si>
  <si>
    <t>Загальна   сума   майнових    (грошових) вимог кредиторів, визнана судом, грн.</t>
  </si>
  <si>
    <t xml:space="preserve">      Продовження розділу 5.1</t>
  </si>
  <si>
    <t>Розділ 5.2. Загальна кількість справ про відновлення платоспроможності боржників або визнання їх банкрутами</t>
  </si>
  <si>
    <t>залишено            без              розгляду</t>
  </si>
  <si>
    <t xml:space="preserve">1) кількість    ліквідованих </t>
  </si>
  <si>
    <t xml:space="preserve">підприємств з державною </t>
  </si>
  <si>
    <t xml:space="preserve">формою власності  </t>
  </si>
  <si>
    <t>п р и п и н е н о:</t>
  </si>
  <si>
    <t>у зв’язку із санацією</t>
  </si>
  <si>
    <t>із затвердженням  звіту ліквідатора та ліквідбалансу</t>
  </si>
  <si>
    <t xml:space="preserve">2) кількість  ліквідованих  підприємств, у </t>
  </si>
  <si>
    <t xml:space="preserve">статутному фонді яких частка державної                  </t>
  </si>
  <si>
    <t xml:space="preserve">власності перевищує 25%  </t>
  </si>
  <si>
    <t xml:space="preserve">у зв’язку з виконанням усіх зобов’язань перед кредиторами </t>
  </si>
  <si>
    <t>зі справ,              закінчених провадженням                  (з гр. 8)</t>
  </si>
  <si>
    <t xml:space="preserve">3) кількість  справ,   закінчених </t>
  </si>
  <si>
    <t xml:space="preserve">провадженням після визнання </t>
  </si>
  <si>
    <t xml:space="preserve">мирової  угоди недійсною  </t>
  </si>
  <si>
    <t xml:space="preserve">з  н и х : </t>
  </si>
  <si>
    <t>із задоволенням вимог заявників        (з гр. 10)</t>
  </si>
  <si>
    <t xml:space="preserve">      Продовження розділу 5.2</t>
  </si>
  <si>
    <t>Розділ 6. Майнові спори, що виникають при виконанні господарських договорів та з інших підстав</t>
  </si>
  <si>
    <t xml:space="preserve">у тому числі за категоріями спорів що пов'язані з </t>
  </si>
  <si>
    <t>Пенсійного Фонду України або його територ. відділеннями</t>
  </si>
  <si>
    <t>Антимонопольного комітету України або його територ. органами</t>
  </si>
  <si>
    <t>Митних органів</t>
  </si>
  <si>
    <t>Органів контрольно - ревізійної служби</t>
  </si>
  <si>
    <t>Органів контролю за додержанням цін</t>
  </si>
  <si>
    <t>Фонду соціальн. захисту інвалідів України або його відділен.</t>
  </si>
  <si>
    <t xml:space="preserve">Державної податкової адміністрації України або її територіальними органами </t>
  </si>
  <si>
    <t>у тому числі в зв’язку із застосуванням законодавства:</t>
  </si>
  <si>
    <t>Державної комісії з цінних паперів та фондового ринку або її територіальними відділеннями</t>
  </si>
  <si>
    <t>Прокурорів та їх заступників</t>
  </si>
  <si>
    <t>Фонд держмайна України</t>
  </si>
  <si>
    <t>Фізичних осіб - суб'єктів підприємницької діяльності без створення юридичної особи</t>
  </si>
  <si>
    <t>Іноземних інвесторів</t>
  </si>
  <si>
    <t>Іншого органу</t>
  </si>
  <si>
    <t>розрахунками за продукцію, товари, послуги</t>
  </si>
  <si>
    <t xml:space="preserve"> у тому числі за спожиті енергоносії</t>
  </si>
  <si>
    <t>поверненням грошових коштів органами, що здійснють контрольні функції</t>
  </si>
  <si>
    <t>відшкодуванням шкоди</t>
  </si>
  <si>
    <t xml:space="preserve"> у тому числі моральної</t>
  </si>
  <si>
    <t>виконанням договору контрактації</t>
  </si>
  <si>
    <t>застосуванням законодавства про приватизацію</t>
  </si>
  <si>
    <t>лізинговими правовідносинами</t>
  </si>
  <si>
    <t xml:space="preserve">договором перевезення </t>
  </si>
  <si>
    <t>т.</t>
  </si>
  <si>
    <t>ч.</t>
  </si>
  <si>
    <t>договором підряду</t>
  </si>
  <si>
    <t xml:space="preserve"> у тому числі векселів</t>
  </si>
  <si>
    <t>виконанням договору кредитування</t>
  </si>
  <si>
    <t xml:space="preserve"> у т.ч. за іноземним кредитом під держ. гарантії</t>
  </si>
  <si>
    <t>виконанням договору комісії</t>
  </si>
  <si>
    <t>охороною навколишнього природного середовища</t>
  </si>
  <si>
    <t xml:space="preserve">застосуванням податкового законодавства у т.ч. про: </t>
  </si>
  <si>
    <t xml:space="preserve"> сплату (стягнення) ПДВ</t>
  </si>
  <si>
    <t xml:space="preserve"> застосування 0 % ставки ПДВ </t>
  </si>
  <si>
    <t xml:space="preserve"> відшкодування ПДВ та відсотків</t>
  </si>
  <si>
    <t xml:space="preserve"> фіксований сільскогосподарький податок</t>
  </si>
  <si>
    <t xml:space="preserve"> узгодження сум податкових зобов’язань</t>
  </si>
  <si>
    <t xml:space="preserve"> рентні платежі</t>
  </si>
  <si>
    <t xml:space="preserve"> оподаткування фізичних осіб</t>
  </si>
  <si>
    <t>правом власності на землю у тому числі про:</t>
  </si>
  <si>
    <t xml:space="preserve"> іпотеку і оренду землі</t>
  </si>
  <si>
    <t xml:space="preserve"> оплату за землю</t>
  </si>
  <si>
    <t xml:space="preserve"> пільги</t>
  </si>
  <si>
    <t>грошовим і валютним обігом у тому числі про:</t>
  </si>
  <si>
    <t xml:space="preserve"> валютні розрахунки</t>
  </si>
  <si>
    <t xml:space="preserve"> стягнення пені</t>
  </si>
  <si>
    <t xml:space="preserve"> обіг готівки</t>
  </si>
  <si>
    <t xml:space="preserve"> касові операції</t>
  </si>
  <si>
    <t xml:space="preserve">зовнішньоекономічною діяльністю </t>
  </si>
  <si>
    <t xml:space="preserve"> у тому числі ліцензування</t>
  </si>
  <si>
    <t>застосуванням анимонопольного законодавства</t>
  </si>
  <si>
    <t>збори</t>
  </si>
  <si>
    <t xml:space="preserve"> у т.ч. на обов'язкове пенсійне страхування</t>
  </si>
  <si>
    <t>митні платежі у тому числі про:</t>
  </si>
  <si>
    <t xml:space="preserve"> акциз</t>
  </si>
  <si>
    <t xml:space="preserve"> вилучення майна (конфіскація)</t>
  </si>
  <si>
    <t>виконанням державних контрактів</t>
  </si>
  <si>
    <t>іноваційною діяльністю</t>
  </si>
  <si>
    <t>пільгами для іноземних інвесторів</t>
  </si>
  <si>
    <t>інший майновий спір</t>
  </si>
  <si>
    <t>при пошкодженні, втраті, псуванні вантажу</t>
  </si>
  <si>
    <t>з них при переве-зенні</t>
  </si>
  <si>
    <t>міжнародні перевезення</t>
  </si>
  <si>
    <t>автомобільним транспортом</t>
  </si>
  <si>
    <t>залізницею</t>
  </si>
  <si>
    <t>морським транспортом</t>
  </si>
  <si>
    <t>річковим транспортом</t>
  </si>
  <si>
    <t>повітряним транспортом</t>
  </si>
  <si>
    <t xml:space="preserve"> З а п о з о в а м и :</t>
  </si>
  <si>
    <t>про ПДВ</t>
  </si>
  <si>
    <t>про податок на прибуток</t>
  </si>
  <si>
    <t>про акцизний збір</t>
  </si>
  <si>
    <t>№</t>
  </si>
  <si>
    <t xml:space="preserve">р я д к а </t>
  </si>
  <si>
    <t>За результатами розгляду справ :</t>
  </si>
  <si>
    <t>Сума коштів, заявлених до стягнення, грн.</t>
  </si>
  <si>
    <t>з них санкцій</t>
  </si>
  <si>
    <t>Сума коштів, присуджених до стягнення, грн.</t>
  </si>
  <si>
    <t>Спори про право на товарні марки та розпорядження правами на них</t>
  </si>
  <si>
    <t xml:space="preserve"> у т.ч. про визнання недійсним свідоцтва на товарну марку </t>
  </si>
  <si>
    <t>Спори, про право на інший об'єкт промислової власності та розпо-рядження правами на цей об'єкт</t>
  </si>
  <si>
    <t xml:space="preserve"> у т.ч. про визнання недійсним правоохоронного документу на об'єкт промислової власності </t>
  </si>
  <si>
    <t>Спори про авторське право і суміжні права</t>
  </si>
  <si>
    <t>Спори про комерційну концесію</t>
  </si>
  <si>
    <t>№   р  я   д  к  а</t>
  </si>
  <si>
    <t>Кількість справ, закінчених провадженням протоягом звітного періоду</t>
  </si>
  <si>
    <t>з них моральної шкоди</t>
  </si>
  <si>
    <t xml:space="preserve">Р о з д і л  8.    І н ш і    п о з а д о г о в і р н і    н е м а й н о в і    с п о р и  </t>
  </si>
  <si>
    <t>Скасування державної реєстрації</t>
  </si>
  <si>
    <t xml:space="preserve"> у тому числі за позовами органів ДПС</t>
  </si>
  <si>
    <t>Спонукання виконати певні дії, що не випливають з договірних зобов’язань</t>
  </si>
  <si>
    <t>Продовження строку арешту активів платника податку</t>
  </si>
  <si>
    <t>Оскарження рішень про арешт активів платника податків</t>
  </si>
  <si>
    <t>Визнання засновницьких (установчих) документів недійсними</t>
  </si>
  <si>
    <t>Визнання права власності</t>
  </si>
  <si>
    <t>Спір пов’язаний з реалізацією корпо-ративних прав</t>
  </si>
  <si>
    <t>Інший позадоговірний немайновий спір</t>
  </si>
  <si>
    <t xml:space="preserve">з прийняттям рішення </t>
  </si>
  <si>
    <t>кількість справ, припинених провадженням</t>
  </si>
  <si>
    <t>кількість позовів, залишених без розгляду</t>
  </si>
  <si>
    <t xml:space="preserve">ВСЬОГО </t>
  </si>
  <si>
    <t>про укладення, зміну, розірвання дого-ворів та визнання їх недійсними</t>
  </si>
  <si>
    <t>про виконання господарських договорів та з інших підстав</t>
  </si>
  <si>
    <t xml:space="preserve"> з них пов'язаних з порушенням порядку стягнення податків</t>
  </si>
  <si>
    <t xml:space="preserve">про визнання актів недійсними </t>
  </si>
  <si>
    <t>про банкрутство</t>
  </si>
  <si>
    <t>Кількість направлених окремих ухвал</t>
  </si>
  <si>
    <t xml:space="preserve"> у т о м у ч и с л і :</t>
  </si>
  <si>
    <t>керівникам підприємств</t>
  </si>
  <si>
    <t>Кількість направлених повідомлень</t>
  </si>
  <si>
    <t>органами прокуратури</t>
  </si>
  <si>
    <t>органам внутрішніх справ</t>
  </si>
  <si>
    <t>Кількість направлених інформацій</t>
  </si>
  <si>
    <t>органам місцевого самовряду-вання</t>
  </si>
  <si>
    <t>іншим органам</t>
  </si>
  <si>
    <t>Одержано відповідей на ухвали, повідомлення, інформації</t>
  </si>
  <si>
    <t>Таблиця А. Державне мито</t>
  </si>
  <si>
    <t>Таблиця Б. Державне мито</t>
  </si>
  <si>
    <t>Таблиця В. Штрафні санкції</t>
  </si>
  <si>
    <t>Присуджено до стягнення в доход державного бюджету, грн.</t>
  </si>
  <si>
    <t>рядка</t>
  </si>
  <si>
    <t>Загальна сума державного мита, що присуджена до</t>
  </si>
  <si>
    <t>стягнення та сплачена заявниками</t>
  </si>
  <si>
    <t>гривень</t>
  </si>
  <si>
    <t>Примітка :</t>
  </si>
  <si>
    <t>поверненню з державного бюджету</t>
  </si>
  <si>
    <t xml:space="preserve">російських рублів </t>
  </si>
  <si>
    <t>1. Графи 7, 8 являються дописними і заповнюються в разі сплати мита у валюті,</t>
  </si>
  <si>
    <t xml:space="preserve">    не передбаченій графами 1 - 6.</t>
  </si>
  <si>
    <t>у тому числі на підставі :</t>
  </si>
  <si>
    <t>п.4 ст.83        ГПК</t>
  </si>
  <si>
    <t>(підпис)</t>
  </si>
  <si>
    <t>доларів США</t>
  </si>
  <si>
    <t>п.5 ст.83 ГПК</t>
  </si>
  <si>
    <t>білоруських рублів</t>
  </si>
  <si>
    <t>інші підстави</t>
  </si>
  <si>
    <t>фунтів стерлінгів</t>
  </si>
  <si>
    <t>ЄВРО</t>
  </si>
  <si>
    <t>ЗВІТНІСТЬ</t>
  </si>
  <si>
    <t>ЗВІТ ПРО РОЗГЛЯД ГОСПОДАРСЬКИХ СПРАВ МІСЦЕВИМИ СУДАМИ</t>
  </si>
  <si>
    <t>за 2011 рік</t>
  </si>
  <si>
    <t>Місцеві господарські суди</t>
  </si>
  <si>
    <t>Подають</t>
  </si>
  <si>
    <t>Терміни подання</t>
  </si>
  <si>
    <t>ФОРМА № 1-АС</t>
  </si>
  <si>
    <t>1) місцеві господарські суди - Державній судовій адміністрації України</t>
  </si>
  <si>
    <t>до 10-го числа після звітного періоду</t>
  </si>
  <si>
    <t>ЗАТВЕРДЖЕНО</t>
  </si>
  <si>
    <t>5) Державна судова адміністрація України - Державному комітету статистики України, копію - Верховному Суду України</t>
  </si>
  <si>
    <t>до 30-го числа після звітного періоду</t>
  </si>
  <si>
    <t>Наказ Державної судової адміністрації України                                                                                                                                                         за погодженням з Держкомстатом України  25.07.2007 № 72</t>
  </si>
  <si>
    <t xml:space="preserve"> Піврічна (річна)</t>
  </si>
  <si>
    <t>Поштова (термінова)</t>
  </si>
  <si>
    <t>Найменування організації-складача інформації:  Державна судова адміністрація України</t>
  </si>
  <si>
    <t>Місцезнаходження: 01601, Київ, Липська, буд. 18/5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</si>
  <si>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</si>
  <si>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</si>
  <si>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</si>
  <si>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</si>
  <si>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</si>
  <si>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 правової форми господарювання (КОПФГ)</t>
  </si>
  <si>
    <t>міністерства, іншого центрального органу, якому підпорядкована організація-складач інформації (КОДУ)*</t>
  </si>
  <si>
    <r>
      <t>*</t>
    </r>
    <r>
      <rPr>
        <sz val="8"/>
        <rFont val="Times New Roman"/>
        <family val="1"/>
      </rPr>
      <t>Лише для підприємств державного сектору.</t>
    </r>
  </si>
  <si>
    <t>Р о з д і л   3.   С п о р и,   щ о   в и н и к а ю т ь  п р и   у к л а д е н н і,   з м і н і   т а   р о з і р в а н н і   д о г о в о р і в,  а   т а к о ж   в и з н а н н і   ї х   н е д і й с н и м и</t>
  </si>
  <si>
    <t>Р о з д і л 2.   З а г а л ь н і     п о к а з н и к и   с у д о в и х      р і ш е н ь,     п р и й н я т и х     у     м е ж а х    п р о в а д ж е н н я   т а   п о з а   й о г о    м е ж а м и,   я к і   п і д л я г а ю т ь   о с к а р ж е н н ю</t>
  </si>
  <si>
    <t>у т о м уч и с л і п о в ' я з а н і з п и т а н н я м и :</t>
  </si>
  <si>
    <t>Розділ 5.1. Результати розгляду справ про банкрутство із застосуванням Закону України "Про відновлення платоспроможності  боржника або визнання його банкрутом" від 30.06.1999 р.</t>
  </si>
  <si>
    <t>Р о з д і л  10.   С п р а в л я н н я    д е р ж а в н о г о    м и т а    т а    с т я г н е н н я    ш т р а ф н и х    с а н к ц і й   в    д о х о д     д е р ж а в н о г о    б ю д ж е т у</t>
  </si>
  <si>
    <t>277-76-66</t>
  </si>
  <si>
    <t>Р о з д і л 5. Р е з у л ь т а т и  р о з г л я д у  с п р а в  п р о  б а н к р у т с т в о  і з  з а с т о с у в а н н я м  З а к о н у  У к р а ї ни "П р о   б а н к р у т с т в о" в і д 1 4. 0 5. 1 9 9 2  р о к у</t>
  </si>
  <si>
    <t>Таблиця  А.  Загальна  характеристика справ, закінчених  провадженням</t>
  </si>
  <si>
    <t xml:space="preserve">    Таблиця А. Загальна характеристика справ, закінчених провадженням</t>
  </si>
  <si>
    <t>Р о з д і л  7.    С п о р и   п р о   п р а в о   н а   о б ' є к т и   і н т е л е к т у а л ь н о ї   в л а с н о с т і, р о з п о р я д ж е н н я  м а й н о в и м и   п р а в а м и   і н т е л е к т у а л ь н о ї   в л а с н о с т і, к о м е р ц і й н у   к о н ц е с і ю</t>
  </si>
  <si>
    <t>Кількість справ, закінчених провадженням протягом звітного періоду</t>
  </si>
  <si>
    <t>керівникам державних установ і організацій</t>
  </si>
  <si>
    <t>швейцарські франки</t>
  </si>
  <si>
    <t xml:space="preserve">Х а р а к т е р    в и р і ш е н и х    с п о р і в : </t>
  </si>
  <si>
    <t xml:space="preserve">  Таблиця Б. Характеристика майнових (грошових) вимог  </t>
  </si>
  <si>
    <t xml:space="preserve">      кредиторів у справах про банкрутство, що закінчені провадженням</t>
  </si>
  <si>
    <t xml:space="preserve">Заступник начальника управління організаційного забезпечення діяльності судів - начальника відділу судової статистики, діловодства та архіву судів  </t>
  </si>
  <si>
    <t xml:space="preserve">А.П. Поліщук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</si>
  <si>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</si>
  <si>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</si>
  <si>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>Виконавець</t>
  </si>
  <si>
    <t xml:space="preserve">          О.В. Свирид</t>
  </si>
  <si>
    <t>тел.</t>
  </si>
  <si>
    <t xml:space="preserve"> ______  __________________ _______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</si>
</sst>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5">
    <font>
      <sz val="10"/>
      <name val="Arial"/>
      <family val="0"/>
    </font>
    <font>
      <sz val="12"/>
      <name val="Times New Roman"/>
      <family val="0"/>
    </font>
    <font>
      <b/>
      <i/>
      <sz val="16"/>
      <name val="Times New Roman"/>
      <family val="0"/>
    </font>
    <font>
      <sz val="11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i/>
      <sz val="16"/>
      <color indexed="8"/>
      <name val="Times New Roman Cyr"/>
      <family val="0"/>
    </font>
    <font>
      <b/>
      <i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b/>
      <i/>
      <sz val="14"/>
      <color indexed="8"/>
      <name val="Times New Roman"/>
      <family val="0"/>
    </font>
    <font>
      <i/>
      <sz val="13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2"/>
      <color indexed="8"/>
      <name val="Times New Roman Cyr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 Cyr"/>
      <family val="0"/>
    </font>
    <font>
      <b/>
      <i/>
      <sz val="11"/>
      <name val="Times New Roman"/>
      <family val="0"/>
    </font>
    <font>
      <b/>
      <i/>
      <sz val="14"/>
      <name val="Times New Roman"/>
      <family val="0"/>
    </font>
    <font>
      <b/>
      <i/>
      <sz val="16"/>
      <name val="Times New Roman Cyr"/>
      <family val="0"/>
    </font>
    <font>
      <sz val="11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sz val="13"/>
      <name val="Times New Roman Cyr"/>
      <family val="0"/>
    </font>
    <font>
      <i/>
      <sz val="12"/>
      <name val="Times New Roman Cyr"/>
      <family val="0"/>
    </font>
    <font>
      <i/>
      <sz val="11"/>
      <name val="Times New Roman"/>
      <family val="0"/>
    </font>
    <font>
      <sz val="10"/>
      <name val="Times New Roman"/>
      <family val="0"/>
    </font>
    <font>
      <b/>
      <i/>
      <sz val="13"/>
      <name val="Times New Roman"/>
      <family val="0"/>
    </font>
    <font>
      <sz val="10"/>
      <name val="Times New Roman Cyr"/>
      <family val="0"/>
    </font>
    <font>
      <b/>
      <i/>
      <sz val="14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1"/>
      <color indexed="8"/>
      <name val="Times New Roman Cyr"/>
      <family val="0"/>
    </font>
    <font>
      <i/>
      <sz val="10"/>
      <color indexed="8"/>
      <name val="Times New Roman Cyr"/>
      <family val="0"/>
    </font>
    <font>
      <i/>
      <sz val="11"/>
      <color indexed="8"/>
      <name val="Times New Roman Cyr"/>
      <family val="0"/>
    </font>
    <font>
      <sz val="14"/>
      <color indexed="8"/>
      <name val="Times New Roman"/>
      <family val="0"/>
    </font>
    <font>
      <b/>
      <i/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color indexed="8"/>
      <name val="Times New Roman Cyr"/>
      <family val="0"/>
    </font>
    <font>
      <i/>
      <sz val="12"/>
      <name val="Times New Roman"/>
      <family val="0"/>
    </font>
    <font>
      <b/>
      <i/>
      <sz val="14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1" xfId="0" applyNumberFormat="1" applyFont="1" applyFill="1" applyBorder="1" applyAlignment="1" applyProtection="1">
      <alignment vertical="center"/>
      <protection/>
    </xf>
    <xf numFmtId="0" fontId="11" fillId="0" borderId="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3" fontId="10" fillId="0" borderId="2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8" fillId="0" borderId="5" xfId="0" applyNumberFormat="1" applyFont="1" applyFill="1" applyBorder="1" applyAlignment="1" applyProtection="1">
      <alignment horizontal="center" vertical="center" wrapText="1"/>
      <protection/>
    </xf>
    <xf numFmtId="1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left" vertical="center"/>
      <protection/>
    </xf>
    <xf numFmtId="0" fontId="19" fillId="0" borderId="7" xfId="0" applyNumberFormat="1" applyFont="1" applyFill="1" applyBorder="1" applyAlignment="1" applyProtection="1">
      <alignment horizontal="center" vertical="top"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left"/>
      <protection/>
    </xf>
    <xf numFmtId="0" fontId="14" fillId="0" borderId="9" xfId="0" applyNumberFormat="1" applyFont="1" applyFill="1" applyBorder="1" applyAlignment="1" applyProtection="1">
      <alignment horizontal="center"/>
      <protection/>
    </xf>
    <xf numFmtId="0" fontId="18" fillId="0" borderId="6" xfId="0" applyNumberFormat="1" applyFont="1" applyFill="1" applyBorder="1" applyAlignment="1" applyProtection="1">
      <alignment horizontal="left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4" fillId="0" borderId="6" xfId="0" applyNumberFormat="1" applyFont="1" applyFill="1" applyBorder="1" applyAlignment="1" applyProtection="1">
      <alignment horizontal="left" vertical="center"/>
      <protection/>
    </xf>
    <xf numFmtId="0" fontId="19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left" vertical="center"/>
      <protection/>
    </xf>
    <xf numFmtId="0" fontId="21" fillId="0" borderId="1" xfId="0" applyNumberFormat="1" applyFont="1" applyFill="1" applyBorder="1" applyAlignment="1" applyProtection="1">
      <alignment horizontal="left" vertical="center" wrapText="1"/>
      <protection/>
    </xf>
    <xf numFmtId="0" fontId="21" fillId="0" borderId="1" xfId="0" applyNumberFormat="1" applyFont="1" applyFill="1" applyBorder="1" applyAlignment="1" applyProtection="1">
      <alignment horizontal="left" vertical="center"/>
      <protection/>
    </xf>
    <xf numFmtId="0" fontId="21" fillId="0" borderId="4" xfId="0" applyNumberFormat="1" applyFont="1" applyFill="1" applyBorder="1" applyAlignment="1" applyProtection="1">
      <alignment horizontal="left" vertical="center"/>
      <protection/>
    </xf>
    <xf numFmtId="0" fontId="21" fillId="0" borderId="4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23" fillId="0" borderId="2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23" fillId="0" borderId="2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3" fontId="3" fillId="0" borderId="2" xfId="0" applyNumberFormat="1" applyFont="1" applyFill="1" applyBorder="1" applyAlignment="1" applyProtection="1">
      <alignment horizontal="right"/>
      <protection/>
    </xf>
    <xf numFmtId="0" fontId="3" fillId="0" borderId="2" xfId="0" applyNumberFormat="1" applyFont="1" applyFill="1" applyBorder="1" applyAlignment="1" applyProtection="1">
      <alignment horizontal="right"/>
      <protection/>
    </xf>
    <xf numFmtId="3" fontId="7" fillId="0" borderId="1" xfId="0" applyNumberFormat="1" applyFont="1" applyFill="1" applyBorder="1" applyAlignment="1" applyProtection="1">
      <alignment horizontal="center" vertical="center"/>
      <protection/>
    </xf>
    <xf numFmtId="9" fontId="7" fillId="0" borderId="10" xfId="0" applyNumberFormat="1" applyFont="1" applyFill="1" applyBorder="1" applyAlignment="1" applyProtection="1">
      <alignment vertical="center"/>
      <protection/>
    </xf>
    <xf numFmtId="9" fontId="3" fillId="0" borderId="1" xfId="0" applyNumberFormat="1" applyFont="1" applyFill="1" applyBorder="1" applyAlignment="1" applyProtection="1">
      <alignment vertical="center"/>
      <protection/>
    </xf>
    <xf numFmtId="9" fontId="4" fillId="0" borderId="1" xfId="0" applyNumberFormat="1" applyFont="1" applyFill="1" applyBorder="1" applyAlignment="1" applyProtection="1">
      <alignment horizontal="center" vertical="center" wrapText="1"/>
      <protection/>
    </xf>
    <xf numFmtId="9" fontId="3" fillId="0" borderId="1" xfId="0" applyNumberFormat="1" applyFont="1" applyFill="1" applyBorder="1" applyAlignment="1" applyProtection="1">
      <alignment vertical="center" wrapText="1"/>
      <protection/>
    </xf>
    <xf numFmtId="9" fontId="7" fillId="0" borderId="1" xfId="0" applyNumberFormat="1" applyFont="1" applyFill="1" applyBorder="1" applyAlignment="1" applyProtection="1">
      <alignment horizontal="left" vertical="center"/>
      <protection/>
    </xf>
    <xf numFmtId="9" fontId="7" fillId="0" borderId="2" xfId="0" applyNumberFormat="1" applyFont="1" applyFill="1" applyBorder="1" applyAlignment="1" applyProtection="1">
      <alignment vertical="center"/>
      <protection/>
    </xf>
    <xf numFmtId="9" fontId="5" fillId="0" borderId="0" xfId="0" applyNumberFormat="1" applyFont="1" applyFill="1" applyBorder="1" applyAlignment="1" applyProtection="1">
      <alignment horizontal="right" vertical="top"/>
      <protection/>
    </xf>
    <xf numFmtId="9" fontId="24" fillId="0" borderId="0" xfId="0" applyNumberFormat="1" applyFont="1" applyFill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9" fontId="27" fillId="0" borderId="0" xfId="0" applyNumberFormat="1" applyFont="1" applyFill="1" applyBorder="1" applyAlignment="1" applyProtection="1">
      <alignment vertical="center"/>
      <protection/>
    </xf>
    <xf numFmtId="9" fontId="3" fillId="0" borderId="0" xfId="0" applyNumberFormat="1" applyFont="1" applyFill="1" applyBorder="1" applyAlignment="1" applyProtection="1">
      <alignment vertical="center"/>
      <protection/>
    </xf>
    <xf numFmtId="9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2" xfId="0" applyNumberFormat="1" applyFont="1" applyFill="1" applyBorder="1" applyAlignment="1" applyProtection="1">
      <alignment horizontal="right"/>
      <protection/>
    </xf>
    <xf numFmtId="9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9" fontId="3" fillId="0" borderId="0" xfId="0" applyNumberFormat="1" applyFont="1" applyFill="1" applyBorder="1" applyAlignment="1" applyProtection="1">
      <alignment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/>
      <protection/>
    </xf>
    <xf numFmtId="0" fontId="26" fillId="0" borderId="1" xfId="0" applyNumberFormat="1" applyFont="1" applyFill="1" applyBorder="1" applyAlignment="1" applyProtection="1">
      <alignment vertical="center"/>
      <protection/>
    </xf>
    <xf numFmtId="0" fontId="30" fillId="0" borderId="1" xfId="0" applyNumberFormat="1" applyFont="1" applyFill="1" applyBorder="1" applyAlignment="1" applyProtection="1">
      <alignment horizontal="center" vertical="center"/>
      <protection/>
    </xf>
    <xf numFmtId="0" fontId="26" fillId="0" borderId="1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1" xfId="0" applyNumberFormat="1" applyFont="1" applyFill="1" applyBorder="1" applyAlignment="1" applyProtection="1">
      <alignment horizontal="center" vertical="center" wrapText="1"/>
      <protection/>
    </xf>
    <xf numFmtId="0" fontId="26" fillId="0" borderId="1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9" fontId="3" fillId="0" borderId="11" xfId="0" applyNumberFormat="1" applyFont="1" applyFill="1" applyBorder="1" applyAlignment="1" applyProtection="1">
      <alignment vertical="center"/>
      <protection/>
    </xf>
    <xf numFmtId="9" fontId="3" fillId="0" borderId="5" xfId="0" applyNumberFormat="1" applyFont="1" applyFill="1" applyBorder="1" applyAlignment="1" applyProtection="1">
      <alignment vertical="center"/>
      <protection/>
    </xf>
    <xf numFmtId="9" fontId="3" fillId="0" borderId="12" xfId="0" applyNumberFormat="1" applyFont="1" applyFill="1" applyBorder="1" applyAlignment="1" applyProtection="1">
      <alignment vertical="center"/>
      <protection/>
    </xf>
    <xf numFmtId="9" fontId="3" fillId="0" borderId="7" xfId="0" applyNumberFormat="1" applyFont="1" applyFill="1" applyBorder="1" applyAlignment="1" applyProtection="1">
      <alignment horizontal="center" wrapText="1"/>
      <protection/>
    </xf>
    <xf numFmtId="9" fontId="3" fillId="0" borderId="8" xfId="0" applyNumberFormat="1" applyFont="1" applyFill="1" applyBorder="1" applyAlignment="1" applyProtection="1">
      <alignment horizontal="center" vertical="top" wrapText="1"/>
      <protection/>
    </xf>
    <xf numFmtId="9" fontId="3" fillId="0" borderId="8" xfId="0" applyNumberFormat="1" applyFont="1" applyFill="1" applyBorder="1" applyAlignment="1" applyProtection="1">
      <alignment horizontal="center" vertical="center" wrapText="1"/>
      <protection/>
    </xf>
    <xf numFmtId="9" fontId="3" fillId="0" borderId="8" xfId="0" applyNumberFormat="1" applyFont="1" applyFill="1" applyBorder="1" applyAlignment="1" applyProtection="1">
      <alignment horizontal="center" vertical="center"/>
      <protection/>
    </xf>
    <xf numFmtId="9" fontId="3" fillId="0" borderId="9" xfId="0" applyNumberFormat="1" applyFont="1" applyFill="1" applyBorder="1" applyAlignment="1" applyProtection="1">
      <alignment horizontal="center" vertical="top" wrapText="1"/>
      <protection/>
    </xf>
    <xf numFmtId="9" fontId="3" fillId="0" borderId="2" xfId="0" applyNumberFormat="1" applyFont="1" applyFill="1" applyBorder="1" applyAlignment="1" applyProtection="1">
      <alignment horizontal="center" vertical="top" wrapText="1"/>
      <protection/>
    </xf>
    <xf numFmtId="9" fontId="3" fillId="0" borderId="2" xfId="0" applyNumberFormat="1" applyFont="1" applyFill="1" applyBorder="1" applyAlignment="1" applyProtection="1">
      <alignment vertical="center"/>
      <protection/>
    </xf>
    <xf numFmtId="9" fontId="3" fillId="0" borderId="10" xfId="0" applyNumberFormat="1" applyFont="1" applyFill="1" applyBorder="1" applyAlignment="1" applyProtection="1">
      <alignment vertical="center"/>
      <protection/>
    </xf>
    <xf numFmtId="9" fontId="32" fillId="0" borderId="2" xfId="0" applyNumberFormat="1" applyFont="1" applyFill="1" applyBorder="1" applyAlignment="1" applyProtection="1">
      <alignment vertical="center" wrapText="1"/>
      <protection/>
    </xf>
    <xf numFmtId="9" fontId="3" fillId="0" borderId="13" xfId="0" applyNumberFormat="1" applyFont="1" applyFill="1" applyBorder="1" applyAlignment="1" applyProtection="1">
      <alignment vertical="center"/>
      <protection/>
    </xf>
    <xf numFmtId="9" fontId="3" fillId="0" borderId="14" xfId="0" applyNumberFormat="1" applyFont="1" applyFill="1" applyBorder="1" applyAlignment="1" applyProtection="1">
      <alignment vertical="center"/>
      <protection/>
    </xf>
    <xf numFmtId="9" fontId="3" fillId="0" borderId="15" xfId="0" applyNumberFormat="1" applyFont="1" applyFill="1" applyBorder="1" applyAlignment="1" applyProtection="1">
      <alignment vertical="center"/>
      <protection/>
    </xf>
    <xf numFmtId="9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9" fontId="6" fillId="0" borderId="0" xfId="0" applyNumberFormat="1" applyFont="1" applyFill="1" applyBorder="1" applyAlignment="1" applyProtection="1">
      <alignment horizontal="right"/>
      <protection/>
    </xf>
    <xf numFmtId="1" fontId="3" fillId="0" borderId="2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1" fontId="3" fillId="0" borderId="3" xfId="0" applyNumberFormat="1" applyFont="1" applyFill="1" applyBorder="1" applyAlignment="1" applyProtection="1">
      <alignment horizontal="right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/>
      <protection/>
    </xf>
    <xf numFmtId="9" fontId="3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" xfId="0" applyNumberFormat="1" applyFont="1" applyFill="1" applyBorder="1" applyAlignment="1" applyProtection="1">
      <alignment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9" fontId="35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3" fontId="29" fillId="0" borderId="1" xfId="0" applyNumberFormat="1" applyFont="1" applyFill="1" applyBorder="1" applyAlignment="1" applyProtection="1">
      <alignment horizontal="center" vertical="center"/>
      <protection/>
    </xf>
    <xf numFmtId="0" fontId="36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40" fillId="0" borderId="1" xfId="0" applyNumberFormat="1" applyFont="1" applyFill="1" applyBorder="1" applyAlignment="1" applyProtection="1">
      <alignment horizontal="left" vertical="center"/>
      <protection/>
    </xf>
    <xf numFmtId="0" fontId="21" fillId="0" borderId="1" xfId="0" applyNumberFormat="1" applyFont="1" applyFill="1" applyBorder="1" applyAlignment="1" applyProtection="1">
      <alignment horizontal="left"/>
      <protection/>
    </xf>
    <xf numFmtId="0" fontId="18" fillId="0" borderId="1" xfId="0" applyNumberFormat="1" applyFont="1" applyFill="1" applyBorder="1" applyAlignment="1" applyProtection="1">
      <alignment horizontal="left"/>
      <protection/>
    </xf>
    <xf numFmtId="0" fontId="22" fillId="0" borderId="1" xfId="0" applyNumberFormat="1" applyFont="1" applyFill="1" applyBorder="1" applyAlignment="1" applyProtection="1">
      <alignment horizontal="left" vertical="center"/>
      <protection/>
    </xf>
    <xf numFmtId="0" fontId="41" fillId="0" borderId="3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22" fillId="0" borderId="1" xfId="0" applyNumberFormat="1" applyFont="1" applyFill="1" applyBorder="1" applyAlignment="1" applyProtection="1">
      <alignment horizontal="center" vertical="center" wrapText="1"/>
      <protection/>
    </xf>
    <xf numFmtId="0" fontId="36" fillId="0" borderId="3" xfId="0" applyNumberFormat="1" applyFont="1" applyFill="1" applyBorder="1" applyAlignment="1" applyProtection="1">
      <alignment horizontal="center" vertical="center"/>
      <protection/>
    </xf>
    <xf numFmtId="0" fontId="22" fillId="0" borderId="2" xfId="0" applyNumberFormat="1" applyFont="1" applyFill="1" applyBorder="1" applyAlignment="1" applyProtection="1">
      <alignment vertical="center"/>
      <protection/>
    </xf>
    <xf numFmtId="0" fontId="43" fillId="0" borderId="1" xfId="0" applyNumberFormat="1" applyFont="1" applyFill="1" applyBorder="1" applyAlignment="1" applyProtection="1">
      <alignment horizontal="center" vertical="center"/>
      <protection/>
    </xf>
    <xf numFmtId="0" fontId="44" fillId="0" borderId="1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top" wrapText="1"/>
    </xf>
    <xf numFmtId="0" fontId="37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vertical="center"/>
      <protection/>
    </xf>
    <xf numFmtId="1" fontId="42" fillId="0" borderId="3" xfId="0" applyNumberFormat="1" applyFont="1" applyFill="1" applyBorder="1" applyAlignment="1" applyProtection="1">
      <alignment horizontal="center" vertical="top"/>
      <protection/>
    </xf>
    <xf numFmtId="1" fontId="19" fillId="0" borderId="3" xfId="0" applyNumberFormat="1" applyFont="1" applyFill="1" applyBorder="1" applyAlignment="1" applyProtection="1">
      <alignment horizontal="center" vertical="top"/>
      <protection/>
    </xf>
    <xf numFmtId="1" fontId="19" fillId="0" borderId="4" xfId="0" applyNumberFormat="1" applyFont="1" applyFill="1" applyBorder="1" applyAlignment="1" applyProtection="1">
      <alignment horizontal="center" vertical="top"/>
      <protection/>
    </xf>
    <xf numFmtId="1" fontId="4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1" xfId="0" applyNumberFormat="1" applyFont="1" applyFill="1" applyBorder="1" applyAlignment="1" applyProtection="1">
      <alignment horizontal="center" vertical="center" wrapText="1"/>
      <protection/>
    </xf>
    <xf numFmtId="3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32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7" xfId="0" applyNumberFormat="1" applyFont="1" applyFill="1" applyBorder="1" applyAlignment="1" applyProtection="1">
      <alignment vertical="center"/>
      <protection/>
    </xf>
    <xf numFmtId="0" fontId="27" fillId="0" borderId="8" xfId="0" applyNumberFormat="1" applyFont="1" applyFill="1" applyBorder="1" applyAlignment="1" applyProtection="1">
      <alignment vertical="center"/>
      <protection/>
    </xf>
    <xf numFmtId="0" fontId="27" fillId="0" borderId="9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27" fillId="0" borderId="7" xfId="0" applyNumberFormat="1" applyFont="1" applyFill="1" applyBorder="1" applyAlignment="1" applyProtection="1">
      <alignment horizontal="center" vertical="center"/>
      <protection/>
    </xf>
    <xf numFmtId="0" fontId="27" fillId="0" borderId="8" xfId="0" applyNumberFormat="1" applyFont="1" applyFill="1" applyBorder="1" applyAlignment="1" applyProtection="1">
      <alignment horizontal="center" vertical="center"/>
      <protection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2" xfId="0" applyNumberFormat="1" applyFont="1" applyFill="1" applyBorder="1" applyAlignment="1" applyProtection="1">
      <alignment vertical="center"/>
      <protection/>
    </xf>
    <xf numFmtId="0" fontId="27" fillId="0" borderId="1" xfId="0" applyNumberFormat="1" applyFont="1" applyFill="1" applyBorder="1" applyAlignment="1" applyProtection="1">
      <alignment horizontal="center" vertical="center"/>
      <protection/>
    </xf>
    <xf numFmtId="0" fontId="27" fillId="0" borderId="7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2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center"/>
      <protection/>
    </xf>
    <xf numFmtId="3" fontId="27" fillId="0" borderId="5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horizontal="right"/>
      <protection/>
    </xf>
    <xf numFmtId="0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33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9" fontId="7" fillId="0" borderId="10" xfId="0" applyNumberFormat="1" applyFont="1" applyFill="1" applyBorder="1" applyAlignment="1" applyProtection="1">
      <alignment vertical="center"/>
      <protection/>
    </xf>
    <xf numFmtId="0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53" fillId="0" borderId="10" xfId="0" applyNumberFormat="1" applyFont="1" applyFill="1" applyBorder="1" applyAlignment="1" applyProtection="1">
      <alignment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53" fillId="0" borderId="19" xfId="0" applyNumberFormat="1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/>
    </xf>
    <xf numFmtId="0" fontId="54" fillId="0" borderId="0" xfId="0" applyAlignment="1">
      <alignment wrapText="1"/>
    </xf>
    <xf numFmtId="0" fontId="54" fillId="0" borderId="0" xfId="0" applyFont="1" applyAlignment="1">
      <alignment wrapText="1"/>
    </xf>
    <xf numFmtId="0" fontId="54" fillId="0" borderId="0" xfId="0" applyAlignment="1">
      <alignment/>
    </xf>
    <xf numFmtId="0" fontId="54" fillId="0" borderId="0" xfId="0" applyBorder="1" applyAlignment="1">
      <alignment vertical="center"/>
    </xf>
    <xf numFmtId="0" fontId="53" fillId="0" borderId="2" xfId="0" applyNumberFormat="1" applyFont="1" applyFill="1" applyBorder="1" applyAlignment="1" applyProtection="1">
      <alignment horizontal="centerContinuous" vertical="justify"/>
      <protection locked="0"/>
    </xf>
    <xf numFmtId="0" fontId="53" fillId="0" borderId="2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NumberFormat="1" applyFont="1" applyFill="1" applyBorder="1" applyAlignment="1" applyProtection="1">
      <alignment/>
      <protection locked="0"/>
    </xf>
    <xf numFmtId="0" fontId="53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53" fillId="0" borderId="20" xfId="0" applyNumberFormat="1" applyFont="1" applyFill="1" applyBorder="1" applyAlignment="1" applyProtection="1">
      <alignment/>
      <protection locked="0"/>
    </xf>
    <xf numFmtId="0" fontId="53" fillId="0" borderId="21" xfId="0" applyNumberFormat="1" applyFont="1" applyFill="1" applyBorder="1" applyAlignment="1" applyProtection="1">
      <alignment/>
      <protection locked="0"/>
    </xf>
    <xf numFmtId="0" fontId="26" fillId="0" borderId="2" xfId="0" applyNumberFormat="1" applyFont="1" applyFill="1" applyBorder="1" applyAlignment="1" applyProtection="1">
      <alignment horizontal="center" vertical="justify"/>
      <protection locked="0"/>
    </xf>
    <xf numFmtId="0" fontId="27" fillId="0" borderId="10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Border="1" applyAlignment="1">
      <alignment horizontal="center" vertical="center"/>
    </xf>
    <xf numFmtId="0" fontId="1" fillId="0" borderId="17" xfId="0" applyBorder="1" applyAlignment="1">
      <alignment horizontal="center"/>
    </xf>
    <xf numFmtId="0" fontId="1" fillId="0" borderId="18" xfId="0" applyBorder="1" applyAlignment="1">
      <alignment horizontal="center"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4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Border="1" applyAlignment="1">
      <alignment horizontal="center" vertical="center"/>
    </xf>
    <xf numFmtId="0" fontId="1" fillId="0" borderId="25" xfId="0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49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27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wrapText="1"/>
    </xf>
    <xf numFmtId="0" fontId="48" fillId="0" borderId="1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left" wrapText="1"/>
    </xf>
    <xf numFmtId="0" fontId="33" fillId="0" borderId="16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center"/>
    </xf>
    <xf numFmtId="0" fontId="49" fillId="0" borderId="16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1" fontId="22" fillId="0" borderId="7" xfId="0" applyNumberFormat="1" applyFont="1" applyFill="1" applyBorder="1" applyAlignment="1" applyProtection="1">
      <alignment horizontal="center" vertical="center" wrapText="1"/>
      <protection/>
    </xf>
    <xf numFmtId="1" fontId="22" fillId="0" borderId="8" xfId="0" applyNumberFormat="1" applyFont="1" applyFill="1" applyBorder="1" applyAlignment="1" applyProtection="1">
      <alignment horizontal="center" vertical="center" wrapText="1"/>
      <protection/>
    </xf>
    <xf numFmtId="1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Border="1" applyAlignment="1">
      <alignment vertical="center"/>
    </xf>
    <xf numFmtId="0" fontId="1" fillId="0" borderId="18" xfId="0" applyBorder="1" applyAlignment="1">
      <alignment vertical="center"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" xfId="0" applyNumberFormat="1" applyFont="1" applyFill="1" applyBorder="1" applyAlignment="1" applyProtection="1">
      <alignment horizontal="left" vertical="center" wrapText="1"/>
      <protection/>
    </xf>
    <xf numFmtId="0" fontId="19" fillId="0" borderId="8" xfId="0" applyNumberFormat="1" applyFont="1" applyFill="1" applyBorder="1" applyAlignment="1" applyProtection="1">
      <alignment horizontal="center"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0" fontId="19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1" fillId="0" borderId="24" xfId="0" applyBorder="1" applyAlignment="1">
      <alignment horizontal="center" wrapText="1"/>
    </xf>
    <xf numFmtId="0" fontId="1" fillId="0" borderId="25" xfId="0" applyBorder="1" applyAlignment="1">
      <alignment horizontal="center" wrapText="1"/>
    </xf>
    <xf numFmtId="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Border="1" applyAlignment="1">
      <alignment horizontal="center" vertical="center" wrapText="1"/>
    </xf>
    <xf numFmtId="0" fontId="1" fillId="0" borderId="0" xfId="0" applyBorder="1" applyAlignment="1">
      <alignment horizontal="center" vertical="center"/>
    </xf>
    <xf numFmtId="0" fontId="1" fillId="0" borderId="0" xfId="0" applyBorder="1" applyAlignment="1">
      <alignment horizontal="center" vertical="center"/>
    </xf>
    <xf numFmtId="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Border="1" applyAlignment="1">
      <alignment horizontal="center" vertical="center" wrapText="1"/>
    </xf>
    <xf numFmtId="0" fontId="1" fillId="0" borderId="0" xfId="0" applyBorder="1" applyAlignment="1">
      <alignment wrapText="1"/>
    </xf>
    <xf numFmtId="0" fontId="1" fillId="0" borderId="0" xfId="0" applyBorder="1" applyAlignment="1">
      <alignment wrapText="1"/>
    </xf>
    <xf numFmtId="1" fontId="26" fillId="0" borderId="1" xfId="0" applyNumberFormat="1" applyFont="1" applyFill="1" applyBorder="1" applyAlignment="1" applyProtection="1">
      <alignment horizontal="center" vertical="center" wrapText="1"/>
      <protection/>
    </xf>
    <xf numFmtId="9" fontId="3" fillId="0" borderId="1" xfId="0" applyNumberFormat="1" applyFont="1" applyFill="1" applyBorder="1" applyAlignment="1" applyProtection="1">
      <alignment horizontal="center" vertical="center" wrapText="1"/>
      <protection/>
    </xf>
    <xf numFmtId="9" fontId="3" fillId="0" borderId="16" xfId="0" applyNumberFormat="1" applyFont="1" applyFill="1" applyBorder="1" applyAlignment="1" applyProtection="1">
      <alignment horizontal="center" vertical="center"/>
      <protection/>
    </xf>
    <xf numFmtId="9" fontId="3" fillId="0" borderId="17" xfId="0" applyNumberFormat="1" applyFont="1" applyFill="1" applyBorder="1" applyAlignment="1" applyProtection="1">
      <alignment horizontal="center" vertical="center"/>
      <protection/>
    </xf>
    <xf numFmtId="9" fontId="3" fillId="0" borderId="18" xfId="0" applyNumberFormat="1" applyFont="1" applyFill="1" applyBorder="1" applyAlignment="1" applyProtection="1">
      <alignment horizontal="center" vertical="center"/>
      <protection/>
    </xf>
    <xf numFmtId="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9" fontId="32" fillId="0" borderId="6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1" fontId="4" fillId="0" borderId="6" xfId="0" applyNumberFormat="1" applyFont="1" applyFill="1" applyBorder="1" applyAlignment="1" applyProtection="1">
      <alignment horizontal="center" vertical="center" wrapText="1"/>
      <protection/>
    </xf>
    <xf numFmtId="1" fontId="4" fillId="0" borderId="3" xfId="0" applyNumberFormat="1" applyFont="1" applyFill="1" applyBorder="1" applyAlignment="1" applyProtection="1">
      <alignment horizontal="center" vertical="center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9" fontId="3" fillId="0" borderId="6" xfId="0" applyNumberFormat="1" applyFont="1" applyFill="1" applyBorder="1" applyAlignment="1" applyProtection="1">
      <alignment horizontal="left" vertical="center"/>
      <protection/>
    </xf>
    <xf numFmtId="9" fontId="3" fillId="0" borderId="4" xfId="0" applyNumberFormat="1" applyFont="1" applyFill="1" applyBorder="1" applyAlignment="1" applyProtection="1">
      <alignment horizontal="left" vertical="center"/>
      <protection/>
    </xf>
    <xf numFmtId="9" fontId="3" fillId="0" borderId="6" xfId="0" applyNumberFormat="1" applyFont="1" applyFill="1" applyBorder="1" applyAlignment="1" applyProtection="1">
      <alignment vertical="center"/>
      <protection/>
    </xf>
    <xf numFmtId="9" fontId="3" fillId="0" borderId="4" xfId="0" applyNumberFormat="1" applyFont="1" applyFill="1" applyBorder="1" applyAlignment="1" applyProtection="1">
      <alignment vertical="center"/>
      <protection/>
    </xf>
    <xf numFmtId="9" fontId="3" fillId="0" borderId="7" xfId="0" applyNumberFormat="1" applyFont="1" applyFill="1" applyBorder="1" applyAlignment="1" applyProtection="1">
      <alignment horizontal="center" vertical="center" wrapText="1"/>
      <protection/>
    </xf>
    <xf numFmtId="9" fontId="3" fillId="0" borderId="8" xfId="0" applyNumberFormat="1" applyFont="1" applyFill="1" applyBorder="1" applyAlignment="1" applyProtection="1">
      <alignment horizontal="center" vertical="center" wrapText="1"/>
      <protection/>
    </xf>
    <xf numFmtId="9" fontId="3" fillId="0" borderId="9" xfId="0" applyNumberFormat="1" applyFont="1" applyFill="1" applyBorder="1" applyAlignment="1" applyProtection="1">
      <alignment horizontal="center" vertical="center" wrapText="1"/>
      <protection/>
    </xf>
    <xf numFmtId="1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8" xfId="0" applyNumberFormat="1" applyFont="1" applyFill="1" applyBorder="1" applyAlignment="1" applyProtection="1">
      <alignment horizontal="center" vertical="center" wrapText="1"/>
      <protection/>
    </xf>
    <xf numFmtId="1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9" fontId="3" fillId="0" borderId="6" xfId="0" applyNumberFormat="1" applyFont="1" applyFill="1" applyBorder="1" applyAlignment="1" applyProtection="1">
      <alignment horizontal="center" vertical="center"/>
      <protection/>
    </xf>
    <xf numFmtId="9" fontId="3" fillId="0" borderId="3" xfId="0" applyNumberFormat="1" applyFont="1" applyFill="1" applyBorder="1" applyAlignment="1" applyProtection="1">
      <alignment horizontal="center" vertical="center"/>
      <protection/>
    </xf>
    <xf numFmtId="9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Border="1" applyAlignment="1">
      <alignment horizontal="center" wrapText="1"/>
    </xf>
    <xf numFmtId="0" fontId="1" fillId="0" borderId="0" xfId="0" applyBorder="1" applyAlignment="1">
      <alignment horizontal="center" wrapText="1"/>
    </xf>
    <xf numFmtId="0" fontId="1" fillId="0" borderId="0" xfId="0" applyBorder="1" applyAlignment="1">
      <alignment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36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Border="1" applyAlignment="1">
      <alignment horizontal="center" vertical="center" wrapText="1"/>
    </xf>
    <xf numFmtId="0" fontId="1" fillId="0" borderId="25" xfId="0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wrapText="1"/>
      <protection/>
    </xf>
    <xf numFmtId="0" fontId="19" fillId="0" borderId="1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wrapText="1"/>
      <protection/>
    </xf>
    <xf numFmtId="0" fontId="21" fillId="0" borderId="1" xfId="0" applyNumberFormat="1" applyFont="1" applyFill="1" applyBorder="1" applyAlignment="1" applyProtection="1">
      <alignment wrapText="1"/>
      <protection/>
    </xf>
    <xf numFmtId="0" fontId="18" fillId="0" borderId="1" xfId="0" applyNumberFormat="1" applyFont="1" applyFill="1" applyBorder="1" applyAlignment="1" applyProtection="1">
      <alignment/>
      <protection/>
    </xf>
    <xf numFmtId="0" fontId="21" fillId="0" borderId="1" xfId="0" applyNumberFormat="1" applyFont="1" applyFill="1" applyBorder="1" applyAlignment="1" applyProtection="1">
      <alignment horizontal="left"/>
      <protection/>
    </xf>
    <xf numFmtId="0" fontId="18" fillId="0" borderId="1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18" fillId="0" borderId="1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4" xfId="0" applyNumberFormat="1" applyFont="1" applyFill="1" applyBorder="1" applyAlignment="1" applyProtection="1">
      <alignment horizontal="left" vertical="center"/>
      <protection/>
    </xf>
    <xf numFmtId="0" fontId="18" fillId="0" borderId="1" xfId="0" applyNumberFormat="1" applyFont="1" applyFill="1" applyBorder="1" applyAlignment="1" applyProtection="1">
      <alignment horizontal="center" wrapText="1"/>
      <protection/>
    </xf>
    <xf numFmtId="0" fontId="40" fillId="0" borderId="1" xfId="0" applyNumberFormat="1" applyFont="1" applyFill="1" applyBorder="1" applyAlignment="1" applyProtection="1">
      <alignment horizontal="left" vertical="center"/>
      <protection/>
    </xf>
    <xf numFmtId="0" fontId="22" fillId="0" borderId="1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vertical="center"/>
      <protection/>
    </xf>
    <xf numFmtId="0" fontId="22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1" xfId="0" applyNumberFormat="1" applyFont="1" applyFill="1" applyBorder="1" applyAlignment="1" applyProtection="1">
      <alignment vertical="center" wrapText="1"/>
      <protection/>
    </xf>
    <xf numFmtId="0" fontId="18" fillId="0" borderId="1" xfId="0" applyNumberFormat="1" applyFont="1" applyFill="1" applyBorder="1" applyAlignment="1" applyProtection="1">
      <alignment vertical="center" wrapText="1"/>
      <protection/>
    </xf>
    <xf numFmtId="0" fontId="37" fillId="0" borderId="6" xfId="0" applyNumberFormat="1" applyFont="1" applyFill="1" applyBorder="1" applyAlignment="1" applyProtection="1">
      <alignment horizontal="center" vertical="center"/>
      <protection/>
    </xf>
    <xf numFmtId="0" fontId="37" fillId="0" borderId="3" xfId="0" applyNumberFormat="1" applyFont="1" applyFill="1" applyBorder="1" applyAlignment="1" applyProtection="1">
      <alignment horizontal="center" vertical="center"/>
      <protection/>
    </xf>
    <xf numFmtId="0" fontId="37" fillId="0" borderId="4" xfId="0" applyNumberFormat="1" applyFont="1" applyFill="1" applyBorder="1" applyAlignment="1" applyProtection="1">
      <alignment horizontal="center" vertical="center"/>
      <protection/>
    </xf>
    <xf numFmtId="0" fontId="38" fillId="0" borderId="1" xfId="0" applyNumberFormat="1" applyFont="1" applyFill="1" applyBorder="1" applyAlignment="1" applyProtection="1">
      <alignment horizontal="left" vertical="center"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22" fillId="0" borderId="1" xfId="0" applyNumberFormat="1" applyFont="1" applyFill="1" applyBorder="1" applyAlignment="1" applyProtection="1">
      <alignment horizontal="left" vertical="center" wrapText="1"/>
      <protection/>
    </xf>
    <xf numFmtId="0" fontId="22" fillId="0" borderId="1" xfId="0" applyNumberFormat="1" applyFont="1" applyFill="1" applyBorder="1" applyAlignment="1" applyProtection="1">
      <alignment horizontal="left" vertical="center"/>
      <protection/>
    </xf>
    <xf numFmtId="0" fontId="39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top" wrapText="1"/>
      <protection/>
    </xf>
    <xf numFmtId="0" fontId="1" fillId="0" borderId="24" xfId="0" applyBorder="1" applyAlignment="1">
      <alignment horizontal="center"/>
    </xf>
    <xf numFmtId="0" fontId="1" fillId="0" borderId="25" xfId="0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Border="1" applyAlignment="1">
      <alignment horizontal="left" vertical="center" wrapText="1"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1" sqref="A1"/>
    </sheetView>
  </sheetViews>
  <sheetFormatPr defaultColWidth="9.140625" defaultRowHeight="15.75"/>
  <cols>
    <col min="1" max="14" width="9.8515625" style="0" customWidth="1"/>
    <col min="15" max="255" width="9.00390625" style="0" customWidth="1"/>
  </cols>
  <sheetData>
    <row r="1" spans="1:16" ht="20.25" customHeight="1">
      <c r="A1" s="203"/>
      <c r="B1" s="203"/>
      <c r="C1" s="203"/>
      <c r="D1" s="264" t="s">
        <v>347</v>
      </c>
      <c r="E1" s="264"/>
      <c r="F1" s="264"/>
      <c r="G1" s="264"/>
      <c r="H1" s="264"/>
      <c r="I1" s="203"/>
      <c r="J1" s="203"/>
      <c r="K1" s="203"/>
      <c r="L1" s="203"/>
      <c r="M1" s="203"/>
      <c r="N1" s="203"/>
      <c r="O1" s="203"/>
      <c r="P1" s="203"/>
    </row>
    <row r="2" spans="1:16" ht="20.2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20.25" customHeight="1">
      <c r="A3" s="265" t="s">
        <v>348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266"/>
      <c r="O3" s="266"/>
      <c r="P3" s="266"/>
    </row>
    <row r="4" spans="1:16" ht="20.2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7"/>
      <c r="N4" s="267"/>
      <c r="O4" s="267"/>
      <c r="P4" s="267"/>
    </row>
    <row r="5" spans="1:16" ht="20.25" customHeight="1">
      <c r="A5" s="264" t="s">
        <v>349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8"/>
      <c r="N5" s="268"/>
      <c r="O5" s="268"/>
      <c r="P5" s="268"/>
    </row>
    <row r="6" spans="1:16" ht="20.25" customHeight="1">
      <c r="A6" s="269" t="s">
        <v>350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7"/>
      <c r="N6" s="267"/>
      <c r="O6" s="267"/>
      <c r="P6" s="267"/>
    </row>
    <row r="7" spans="1:16" ht="20.2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4"/>
      <c r="M7" s="203"/>
      <c r="N7" s="203"/>
      <c r="O7" s="203"/>
      <c r="P7" s="203"/>
    </row>
    <row r="8" spans="1:16" ht="20.25" customHeight="1">
      <c r="A8" s="270" t="s">
        <v>351</v>
      </c>
      <c r="B8" s="271"/>
      <c r="C8" s="271"/>
      <c r="D8" s="271"/>
      <c r="E8" s="272"/>
      <c r="F8" s="273" t="s">
        <v>352</v>
      </c>
      <c r="G8" s="274"/>
      <c r="H8" s="275" t="s">
        <v>353</v>
      </c>
      <c r="I8" s="276"/>
      <c r="J8" s="276"/>
      <c r="K8" s="276"/>
      <c r="L8" s="203"/>
      <c r="M8" s="203"/>
      <c r="N8" s="203"/>
      <c r="O8" s="203"/>
      <c r="P8" s="203"/>
    </row>
    <row r="9" spans="1:16" ht="24.75" customHeight="1">
      <c r="A9" s="277" t="s">
        <v>354</v>
      </c>
      <c r="B9" s="278"/>
      <c r="C9" s="278"/>
      <c r="D9" s="278"/>
      <c r="E9" s="279"/>
      <c r="F9" s="280" t="s">
        <v>355</v>
      </c>
      <c r="G9" s="281"/>
      <c r="H9" s="282" t="s">
        <v>356</v>
      </c>
      <c r="I9" s="266"/>
      <c r="J9" s="266"/>
      <c r="K9" s="266"/>
      <c r="L9" s="203"/>
      <c r="M9" s="203"/>
      <c r="N9" s="203"/>
      <c r="O9" s="203"/>
      <c r="P9" s="203"/>
    </row>
    <row r="10" spans="1:16" ht="34.5" customHeight="1">
      <c r="A10" s="283" t="s">
        <v>357</v>
      </c>
      <c r="B10" s="283"/>
      <c r="C10" s="283"/>
      <c r="D10" s="283"/>
      <c r="E10" s="284"/>
      <c r="F10" s="285" t="s">
        <v>358</v>
      </c>
      <c r="G10" s="286"/>
      <c r="H10" s="267" t="s">
        <v>359</v>
      </c>
      <c r="I10" s="267"/>
      <c r="J10" s="267"/>
      <c r="K10" s="267"/>
      <c r="L10" s="203"/>
      <c r="M10" s="203"/>
      <c r="N10" s="203"/>
      <c r="O10" s="203"/>
      <c r="P10" s="203"/>
    </row>
    <row r="11" spans="1:16" ht="20.25" customHeight="1">
      <c r="A11" s="205"/>
      <c r="B11" s="205"/>
      <c r="C11" s="205"/>
      <c r="D11" s="205"/>
      <c r="E11" s="205"/>
      <c r="F11" s="205"/>
      <c r="G11" s="205"/>
      <c r="H11" s="268" t="s">
        <v>360</v>
      </c>
      <c r="I11" s="268"/>
      <c r="J11" s="268"/>
      <c r="K11" s="268"/>
      <c r="L11" s="204"/>
      <c r="M11" s="204"/>
      <c r="N11" s="204"/>
      <c r="O11" s="204"/>
      <c r="P11" s="204"/>
    </row>
    <row r="12" spans="1:16" ht="33.75" customHeight="1">
      <c r="A12" s="205"/>
      <c r="B12" s="205"/>
      <c r="C12" s="205"/>
      <c r="D12" s="205"/>
      <c r="E12" s="205"/>
      <c r="F12" s="205"/>
      <c r="G12" s="205"/>
      <c r="H12" s="267" t="s">
        <v>361</v>
      </c>
      <c r="I12" s="267"/>
      <c r="J12" s="267"/>
      <c r="K12" s="267"/>
      <c r="L12" s="204"/>
      <c r="M12" s="204"/>
      <c r="N12" s="204"/>
      <c r="O12" s="204"/>
      <c r="P12" s="204"/>
    </row>
    <row r="13" spans="1:16" ht="27" customHeight="1" hidden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4"/>
      <c r="M13" s="204"/>
      <c r="N13" s="204"/>
      <c r="O13" s="204"/>
      <c r="P13" s="204"/>
    </row>
    <row r="14" spans="1:16" ht="15.75" hidden="1">
      <c r="A14" s="205"/>
      <c r="B14" s="205"/>
      <c r="C14" s="205"/>
      <c r="D14" s="205"/>
      <c r="E14" s="205"/>
      <c r="F14" s="159"/>
      <c r="G14" s="159"/>
      <c r="H14" s="206"/>
      <c r="I14" s="207"/>
      <c r="J14" s="203"/>
      <c r="K14" s="203"/>
      <c r="L14" s="203"/>
      <c r="M14" s="203"/>
      <c r="N14" s="203"/>
      <c r="O14" s="203"/>
      <c r="P14" s="203"/>
    </row>
    <row r="15" spans="1:16" ht="20.25" customHeight="1">
      <c r="A15" s="287" t="s">
        <v>362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08"/>
    </row>
    <row r="16" spans="1:16" ht="17.25" customHeight="1">
      <c r="A16" s="288" t="s">
        <v>363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90"/>
      <c r="P16" s="208"/>
    </row>
    <row r="17" spans="1:16" ht="21" customHeight="1">
      <c r="A17" s="288" t="s">
        <v>364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90"/>
      <c r="P17" s="208"/>
    </row>
    <row r="18" spans="1:16" ht="51.75" customHeight="1">
      <c r="A18" s="263" t="s">
        <v>365</v>
      </c>
      <c r="B18" s="263"/>
      <c r="C18" s="263" t="s">
        <v>366</v>
      </c>
      <c r="D18" s="263"/>
      <c r="E18" s="263" t="s">
        <v>367</v>
      </c>
      <c r="F18" s="263"/>
      <c r="G18" s="263" t="s">
        <v>368</v>
      </c>
      <c r="H18" s="263"/>
      <c r="I18" s="263" t="s">
        <v>369</v>
      </c>
      <c r="J18" s="263"/>
      <c r="K18" s="263" t="s">
        <v>370</v>
      </c>
      <c r="L18" s="263"/>
      <c r="M18" s="263"/>
      <c r="N18" s="291"/>
      <c r="O18" s="291"/>
      <c r="P18" s="208"/>
    </row>
    <row r="19" spans="1:16" ht="18" customHeight="1">
      <c r="A19" s="292">
        <v>1</v>
      </c>
      <c r="B19" s="293"/>
      <c r="C19" s="292">
        <v>2</v>
      </c>
      <c r="D19" s="293"/>
      <c r="E19" s="292">
        <v>3</v>
      </c>
      <c r="F19" s="293"/>
      <c r="G19" s="292">
        <v>4</v>
      </c>
      <c r="H19" s="293"/>
      <c r="I19" s="294">
        <v>5</v>
      </c>
      <c r="J19" s="260"/>
      <c r="K19" s="294">
        <v>6</v>
      </c>
      <c r="L19" s="261"/>
      <c r="M19" s="260"/>
      <c r="N19" s="294">
        <v>7</v>
      </c>
      <c r="O19" s="260"/>
      <c r="P19" s="208"/>
    </row>
    <row r="20" spans="1:16" ht="15.75" customHeight="1">
      <c r="A20" s="254"/>
      <c r="B20" s="255"/>
      <c r="C20" s="254"/>
      <c r="D20" s="255"/>
      <c r="E20" s="254"/>
      <c r="F20" s="255"/>
      <c r="G20" s="254"/>
      <c r="H20" s="255"/>
      <c r="I20" s="262"/>
      <c r="J20" s="251"/>
      <c r="K20" s="262"/>
      <c r="L20" s="252"/>
      <c r="M20" s="251"/>
      <c r="N20" s="262"/>
      <c r="O20" s="251"/>
      <c r="P20" s="208"/>
    </row>
    <row r="21" spans="1:16" ht="15.75" customHeight="1">
      <c r="A21" s="253" t="s">
        <v>371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08"/>
    </row>
    <row r="22" spans="1:15" ht="15.7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1"/>
    </row>
    <row r="23" spans="1:15" ht="15.75" customHeight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1"/>
    </row>
    <row r="24" spans="1:15" ht="15.75" customHeight="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1"/>
    </row>
    <row r="25" spans="1:15" ht="15.75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1"/>
    </row>
    <row r="26" spans="1:15" ht="15.75" customHeigh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1"/>
    </row>
    <row r="27" spans="1:15" ht="15.75" customHeight="1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1"/>
    </row>
  </sheetData>
  <mergeCells count="44">
    <mergeCell ref="I20:J20"/>
    <mergeCell ref="K20:M20"/>
    <mergeCell ref="N20:O20"/>
    <mergeCell ref="A21:O21"/>
    <mergeCell ref="A20:B20"/>
    <mergeCell ref="C20:D20"/>
    <mergeCell ref="E20:F20"/>
    <mergeCell ref="G20:H20"/>
    <mergeCell ref="N18:O18"/>
    <mergeCell ref="A19:B19"/>
    <mergeCell ref="C19:D19"/>
    <mergeCell ref="E19:F19"/>
    <mergeCell ref="G19:H19"/>
    <mergeCell ref="I19:J19"/>
    <mergeCell ref="K19:M19"/>
    <mergeCell ref="N19:O19"/>
    <mergeCell ref="A18:B18"/>
    <mergeCell ref="C18:D18"/>
    <mergeCell ref="H12:K12"/>
    <mergeCell ref="A15:O15"/>
    <mergeCell ref="A16:O16"/>
    <mergeCell ref="A17:O17"/>
    <mergeCell ref="A10:E10"/>
    <mergeCell ref="F10:G10"/>
    <mergeCell ref="H10:K10"/>
    <mergeCell ref="H11:K11"/>
    <mergeCell ref="A8:E8"/>
    <mergeCell ref="F8:G8"/>
    <mergeCell ref="H8:K8"/>
    <mergeCell ref="A9:E9"/>
    <mergeCell ref="F9:G9"/>
    <mergeCell ref="H9:K9"/>
    <mergeCell ref="A5:L5"/>
    <mergeCell ref="M5:P5"/>
    <mergeCell ref="A6:L6"/>
    <mergeCell ref="M6:P6"/>
    <mergeCell ref="D1:H1"/>
    <mergeCell ref="A3:L4"/>
    <mergeCell ref="M3:P3"/>
    <mergeCell ref="M4:P4"/>
    <mergeCell ref="E18:F18"/>
    <mergeCell ref="G18:H18"/>
    <mergeCell ref="I18:J18"/>
    <mergeCell ref="K18:M18"/>
  </mergeCells>
  <printOptions/>
  <pageMargins left="0.7086614173228347" right="0" top="0.5905511811023623" bottom="0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A1">
      <selection activeCell="B18" sqref="A18:B18"/>
    </sheetView>
  </sheetViews>
  <sheetFormatPr defaultColWidth="9.140625" defaultRowHeight="15.75"/>
  <cols>
    <col min="1" max="1" width="10.421875" style="0" customWidth="1"/>
    <col min="2" max="2" width="12.57421875" style="0" customWidth="1"/>
    <col min="3" max="3" width="10.57421875" style="0" customWidth="1"/>
    <col min="4" max="4" width="11.57421875" style="0" customWidth="1"/>
    <col min="5" max="5" width="13.00390625" style="0" customWidth="1"/>
    <col min="6" max="6" width="13.421875" style="0" customWidth="1"/>
    <col min="7" max="7" width="12.57421875" style="0" customWidth="1"/>
    <col min="8" max="8" width="10.00390625" style="0" customWidth="1"/>
    <col min="9" max="9" width="13.421875" style="0" customWidth="1"/>
    <col min="10" max="10" width="16.421875" style="0" customWidth="1"/>
    <col min="11" max="12" width="12.421875" style="0" customWidth="1"/>
    <col min="13" max="13" width="3.421875" style="0" customWidth="1"/>
    <col min="14" max="255" width="9.00390625" style="0" customWidth="1"/>
  </cols>
  <sheetData>
    <row r="1" spans="1:12" ht="21" customHeight="1">
      <c r="A1" s="394" t="s">
        <v>188</v>
      </c>
      <c r="B1" s="395"/>
      <c r="C1" s="395"/>
      <c r="D1" s="395"/>
      <c r="E1" s="395"/>
      <c r="F1" s="395"/>
      <c r="G1" s="395"/>
      <c r="H1" s="395"/>
      <c r="I1" s="396"/>
      <c r="J1" s="129"/>
      <c r="K1" s="129"/>
      <c r="L1" s="129"/>
    </row>
    <row r="2" spans="1:12" ht="49.5" customHeight="1">
      <c r="A2" s="352"/>
      <c r="B2" s="353"/>
      <c r="C2" s="353"/>
      <c r="D2" s="353"/>
      <c r="E2" s="353"/>
      <c r="F2" s="353"/>
      <c r="G2" s="353"/>
      <c r="H2" s="353"/>
      <c r="I2" s="397"/>
      <c r="J2" s="135"/>
      <c r="K2" s="135"/>
      <c r="L2" s="135"/>
    </row>
    <row r="3" spans="1:12" ht="21" customHeight="1">
      <c r="A3" s="391" t="s">
        <v>380</v>
      </c>
      <c r="B3" s="392"/>
      <c r="C3" s="392"/>
      <c r="D3" s="392"/>
      <c r="E3" s="392"/>
      <c r="F3" s="392"/>
      <c r="G3" s="392"/>
      <c r="H3" s="393"/>
      <c r="I3" s="130"/>
      <c r="J3" s="130"/>
      <c r="K3" s="130"/>
      <c r="L3" s="130"/>
    </row>
    <row r="4" spans="1:12" ht="21" customHeight="1">
      <c r="A4" s="12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3" ht="20.25" customHeight="1">
      <c r="A5" s="400"/>
      <c r="B5" s="379" t="s">
        <v>131</v>
      </c>
      <c r="C5" s="403" t="s">
        <v>172</v>
      </c>
      <c r="D5" s="404"/>
      <c r="E5" s="404"/>
      <c r="F5" s="404"/>
      <c r="G5" s="404"/>
      <c r="H5" s="405"/>
      <c r="I5" s="379" t="s">
        <v>177</v>
      </c>
      <c r="J5" s="136" t="s">
        <v>178</v>
      </c>
      <c r="K5" s="379" t="s">
        <v>180</v>
      </c>
      <c r="L5" s="77" t="s">
        <v>204</v>
      </c>
      <c r="M5" s="119"/>
    </row>
    <row r="6" spans="1:13" ht="15" customHeight="1">
      <c r="A6" s="401"/>
      <c r="B6" s="389"/>
      <c r="C6" s="379" t="s">
        <v>189</v>
      </c>
      <c r="D6" s="403" t="s">
        <v>193</v>
      </c>
      <c r="E6" s="404"/>
      <c r="F6" s="404"/>
      <c r="G6" s="404"/>
      <c r="H6" s="405"/>
      <c r="I6" s="389"/>
      <c r="J6" s="398" t="s">
        <v>200</v>
      </c>
      <c r="K6" s="389"/>
      <c r="L6" s="398" t="s">
        <v>205</v>
      </c>
      <c r="M6" s="119"/>
    </row>
    <row r="7" spans="1:13" ht="104.25" customHeight="1">
      <c r="A7" s="402"/>
      <c r="B7" s="390"/>
      <c r="C7" s="390"/>
      <c r="D7" s="53" t="s">
        <v>194</v>
      </c>
      <c r="E7" s="53" t="s">
        <v>137</v>
      </c>
      <c r="F7" s="53" t="s">
        <v>195</v>
      </c>
      <c r="G7" s="53" t="s">
        <v>199</v>
      </c>
      <c r="H7" s="53" t="s">
        <v>139</v>
      </c>
      <c r="I7" s="390"/>
      <c r="J7" s="399"/>
      <c r="K7" s="390"/>
      <c r="L7" s="399"/>
      <c r="M7" s="119"/>
    </row>
    <row r="8" spans="1:13" ht="16.5" customHeight="1">
      <c r="A8" s="54" t="s">
        <v>2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0">
        <v>9</v>
      </c>
      <c r="K8" s="54">
        <v>10</v>
      </c>
      <c r="L8" s="70">
        <v>11</v>
      </c>
      <c r="M8" s="119"/>
    </row>
    <row r="9" spans="1:13" ht="51" customHeight="1">
      <c r="A9" s="127" t="s">
        <v>9</v>
      </c>
      <c r="B9" s="82">
        <f>SUM('P 5 А'!C16,'P 5_1 A'!E10)</f>
        <v>10382</v>
      </c>
      <c r="C9" s="82">
        <f>SUM('P 5 А'!D16,'P 5_1 A'!F10)</f>
        <v>523</v>
      </c>
      <c r="D9" s="82">
        <f>SUM('P 5 А'!E16,'P 5_1 A'!G10)</f>
        <v>8</v>
      </c>
      <c r="E9" s="82">
        <f>SUM('P 5 А'!G16,'P 5_1 A'!H10)</f>
        <v>106</v>
      </c>
      <c r="F9" s="82">
        <f>SUM('P 5 А'!F16,'P 5_1 A'!I10)</f>
        <v>8335</v>
      </c>
      <c r="G9" s="82">
        <f>SUM('P 5 А'!H16,'P 5_1 A'!K10)</f>
        <v>100</v>
      </c>
      <c r="H9" s="82">
        <f>SUM('P 5 А'!I16,'P 5_1 A'!L10)</f>
        <v>1310</v>
      </c>
      <c r="I9" s="82">
        <f>SUM('P 5 А'!J16,'P 5_1 A'!M10)</f>
        <v>6745</v>
      </c>
      <c r="J9" s="82">
        <f>SUM('P 5 А'!K16,'P 5_1 A'!N10)</f>
        <v>3005</v>
      </c>
      <c r="K9" s="82">
        <f>SUM('P 5 А'!M16,'P 5_1 A'!O10)</f>
        <v>97</v>
      </c>
      <c r="L9" s="82">
        <f>SUM('P 5 А'!N16,'P 5_1 A'!P10)</f>
        <v>19</v>
      </c>
      <c r="M9" s="119"/>
    </row>
    <row r="10" spans="1:13" ht="20.25" customHeight="1">
      <c r="A10" s="21"/>
      <c r="B10" s="131"/>
      <c r="C10" s="21"/>
      <c r="D10" s="21"/>
      <c r="E10" s="21"/>
      <c r="F10" s="21"/>
      <c r="G10" s="21"/>
      <c r="H10" s="21"/>
      <c r="I10" s="21"/>
      <c r="J10" s="21"/>
      <c r="K10" s="21"/>
      <c r="L10" s="137"/>
      <c r="M10" s="114"/>
    </row>
    <row r="11" spans="2:13" ht="15" customHeight="1">
      <c r="B11" s="132" t="s">
        <v>127</v>
      </c>
      <c r="C11" s="114" t="s">
        <v>190</v>
      </c>
      <c r="D11" s="114"/>
      <c r="E11" s="78"/>
      <c r="F11" s="78" t="s">
        <v>196</v>
      </c>
      <c r="G11" s="114"/>
      <c r="H11" s="114"/>
      <c r="I11" s="78"/>
      <c r="J11" s="114" t="s">
        <v>201</v>
      </c>
      <c r="K11" s="114"/>
      <c r="L11" s="114"/>
      <c r="M11" s="114"/>
    </row>
    <row r="12" spans="1:13" ht="15" customHeight="1">
      <c r="A12" s="114"/>
      <c r="C12" s="133" t="s">
        <v>191</v>
      </c>
      <c r="D12" s="114"/>
      <c r="E12" s="114"/>
      <c r="F12" s="78" t="s">
        <v>197</v>
      </c>
      <c r="G12" s="133"/>
      <c r="H12" s="133"/>
      <c r="I12" s="133"/>
      <c r="J12" s="133" t="s">
        <v>202</v>
      </c>
      <c r="K12" s="114"/>
      <c r="L12" s="138"/>
      <c r="M12" s="114"/>
    </row>
    <row r="13" spans="1:12" ht="15" customHeight="1">
      <c r="A13" s="114"/>
      <c r="C13" s="114" t="s">
        <v>192</v>
      </c>
      <c r="E13" s="139">
        <f>SUM('P 5 А'!I18,'P 5_1 A'!J10)</f>
        <v>45</v>
      </c>
      <c r="F13" s="133" t="s">
        <v>198</v>
      </c>
      <c r="G13" s="114"/>
      <c r="H13" s="133"/>
      <c r="I13" s="140">
        <f>'P 5_1 A'!L21</f>
        <v>0</v>
      </c>
      <c r="J13" s="133" t="s">
        <v>203</v>
      </c>
      <c r="K13" s="114"/>
      <c r="L13" s="139">
        <f>SUM('P 5 А'!I19,'P 5_1 A'!L22)</f>
        <v>0</v>
      </c>
    </row>
    <row r="14" spans="1:12" ht="15" customHeight="1">
      <c r="A14" s="128"/>
      <c r="B14" s="128"/>
      <c r="C14" s="128"/>
      <c r="D14" s="128"/>
      <c r="E14" s="134"/>
      <c r="F14" s="128"/>
      <c r="G14" s="128"/>
      <c r="H14" s="128"/>
      <c r="I14" s="134"/>
      <c r="J14" s="128"/>
      <c r="K14" s="128"/>
      <c r="L14" s="134"/>
    </row>
    <row r="15" ht="15" customHeight="1"/>
    <row r="16" ht="15" customHeight="1"/>
    <row r="17" ht="15" customHeight="1"/>
    <row r="18" ht="15" customHeight="1">
      <c r="A18" s="128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11">
    <mergeCell ref="L6:L7"/>
    <mergeCell ref="I5:I7"/>
    <mergeCell ref="K5:K7"/>
    <mergeCell ref="A5:A7"/>
    <mergeCell ref="J6:J7"/>
    <mergeCell ref="C5:H5"/>
    <mergeCell ref="D6:H6"/>
    <mergeCell ref="B5:B7"/>
    <mergeCell ref="C6:C7"/>
    <mergeCell ref="A3:H3"/>
    <mergeCell ref="A1:I2"/>
  </mergeCells>
  <printOptions/>
  <pageMargins left="0.3937007874015748" right="0" top="0.984251968503937" bottom="0.5118110236220472" header="0.5118110236220472" footer="0.35433070866141736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F15" sqref="F15"/>
    </sheetView>
  </sheetViews>
  <sheetFormatPr defaultColWidth="9.140625" defaultRowHeight="15.75"/>
  <cols>
    <col min="1" max="1" width="7.7109375" style="0" customWidth="1"/>
    <col min="2" max="2" width="32.57421875" style="0" customWidth="1"/>
    <col min="3" max="3" width="6.28125" style="0" customWidth="1"/>
    <col min="4" max="4" width="20.57421875" style="0" customWidth="1"/>
    <col min="5" max="255" width="9.00390625" style="0" customWidth="1"/>
  </cols>
  <sheetData>
    <row r="2" ht="15.75" customHeight="1">
      <c r="C2" s="89" t="s">
        <v>206</v>
      </c>
    </row>
    <row r="7" spans="1:6" ht="15.75">
      <c r="A7" s="385" t="s">
        <v>386</v>
      </c>
      <c r="B7" s="386"/>
      <c r="C7" s="386"/>
      <c r="D7" s="386"/>
      <c r="E7" s="386"/>
      <c r="F7" s="386"/>
    </row>
    <row r="8" spans="1:6" ht="15.75">
      <c r="A8" s="385" t="s">
        <v>387</v>
      </c>
      <c r="B8" s="386"/>
      <c r="C8" s="386"/>
      <c r="D8" s="386"/>
      <c r="E8" s="386"/>
      <c r="F8" s="386"/>
    </row>
    <row r="9" spans="2:4" ht="15.75">
      <c r="B9" s="85"/>
      <c r="C9" s="68"/>
      <c r="D9" s="68"/>
    </row>
    <row r="10" spans="1:5" ht="39.75" customHeight="1">
      <c r="A10" s="116"/>
      <c r="B10" s="124"/>
      <c r="C10" s="91" t="s">
        <v>151</v>
      </c>
      <c r="D10" s="92" t="s">
        <v>152</v>
      </c>
      <c r="E10" s="18"/>
    </row>
    <row r="11" spans="1:5" ht="16.5">
      <c r="A11" s="116"/>
      <c r="B11" s="87" t="s">
        <v>2</v>
      </c>
      <c r="C11" s="87" t="s">
        <v>11</v>
      </c>
      <c r="D11" s="87">
        <v>1</v>
      </c>
      <c r="E11" s="18"/>
    </row>
    <row r="12" spans="1:5" ht="42" customHeight="1">
      <c r="A12" s="116"/>
      <c r="B12" s="88" t="s">
        <v>184</v>
      </c>
      <c r="C12" s="87">
        <v>1</v>
      </c>
      <c r="D12" s="141">
        <f>SUM('P 5 B'!C12,'P 5_1 B'!D12)</f>
        <v>20468</v>
      </c>
      <c r="E12" s="18"/>
    </row>
    <row r="13" spans="1:5" ht="51" customHeight="1">
      <c r="A13" s="116"/>
      <c r="B13" s="88" t="s">
        <v>185</v>
      </c>
      <c r="C13" s="87">
        <v>2</v>
      </c>
      <c r="D13" s="141">
        <f>SUM('P 5 B'!C13,'P 5_1 B'!D13)</f>
        <v>31289513790.2345</v>
      </c>
      <c r="E13" s="18"/>
    </row>
    <row r="14" spans="1:5" ht="42.75" customHeight="1">
      <c r="A14" s="116"/>
      <c r="B14" s="88" t="s">
        <v>186</v>
      </c>
      <c r="C14" s="87">
        <v>3</v>
      </c>
      <c r="D14" s="141">
        <f>SUM('P 5 B'!C14,'P 5_1 B'!D14)</f>
        <v>25812314167.464798</v>
      </c>
      <c r="E14" s="18"/>
    </row>
    <row r="15" spans="2:4" ht="15.75">
      <c r="B15" s="21"/>
      <c r="C15" s="21"/>
      <c r="D15" s="21"/>
    </row>
  </sheetData>
  <mergeCells count="2">
    <mergeCell ref="A8:F8"/>
    <mergeCell ref="A7:F7"/>
  </mergeCells>
  <printOptions/>
  <pageMargins left="3.1496062992125986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0"/>
  <sheetViews>
    <sheetView showGridLines="0" tabSelected="1" workbookViewId="0" topLeftCell="A1">
      <selection activeCell="A1" sqref="A1:K1"/>
    </sheetView>
  </sheetViews>
  <sheetFormatPr defaultColWidth="9.140625" defaultRowHeight="15.75"/>
  <cols>
    <col min="1" max="1" width="4.7109375" style="0" customWidth="1"/>
    <col min="2" max="2" width="4.28125" style="0" customWidth="1"/>
    <col min="3" max="3" width="7.00390625" style="0" customWidth="1"/>
    <col min="4" max="4" width="2.421875" style="0" customWidth="1"/>
    <col min="5" max="5" width="34.00390625" style="0" customWidth="1"/>
    <col min="6" max="6" width="4.8515625" style="0" customWidth="1"/>
    <col min="7" max="7" width="13.140625" style="0" customWidth="1"/>
    <col min="8" max="8" width="14.57421875" style="0" customWidth="1"/>
    <col min="9" max="9" width="14.00390625" style="0" customWidth="1"/>
    <col min="10" max="10" width="14.57421875" style="0" customWidth="1"/>
    <col min="11" max="11" width="12.57421875" style="0" customWidth="1"/>
    <col min="12" max="255" width="9.00390625" style="0" customWidth="1"/>
  </cols>
  <sheetData>
    <row r="1" spans="1:11" ht="15.75">
      <c r="A1" s="409" t="s">
        <v>207</v>
      </c>
      <c r="B1" s="410"/>
      <c r="C1" s="410"/>
      <c r="D1" s="410"/>
      <c r="E1" s="410"/>
      <c r="F1" s="410"/>
      <c r="G1" s="410"/>
      <c r="H1" s="410"/>
      <c r="I1" s="410"/>
      <c r="J1" s="410"/>
      <c r="K1" s="411"/>
    </row>
    <row r="2" spans="1:12" ht="15.75">
      <c r="A2" s="430"/>
      <c r="B2" s="431"/>
      <c r="C2" s="431"/>
      <c r="D2" s="431"/>
      <c r="E2" s="431"/>
      <c r="F2" s="157" t="s">
        <v>281</v>
      </c>
      <c r="G2" s="428" t="s">
        <v>131</v>
      </c>
      <c r="H2" s="406" t="s">
        <v>283</v>
      </c>
      <c r="I2" s="407"/>
      <c r="J2" s="407"/>
      <c r="K2" s="408"/>
      <c r="L2" s="18"/>
    </row>
    <row r="3" spans="1:12" ht="64.5" customHeight="1">
      <c r="A3" s="431"/>
      <c r="B3" s="431"/>
      <c r="C3" s="431"/>
      <c r="D3" s="431"/>
      <c r="E3" s="431"/>
      <c r="F3" s="158" t="s">
        <v>282</v>
      </c>
      <c r="G3" s="429"/>
      <c r="H3" s="154" t="s">
        <v>284</v>
      </c>
      <c r="I3" s="154" t="s">
        <v>285</v>
      </c>
      <c r="J3" s="154" t="s">
        <v>286</v>
      </c>
      <c r="K3" s="154" t="s">
        <v>285</v>
      </c>
      <c r="L3" s="18"/>
    </row>
    <row r="4" spans="1:12" ht="16.5">
      <c r="A4" s="432" t="s">
        <v>2</v>
      </c>
      <c r="B4" s="433"/>
      <c r="C4" s="433"/>
      <c r="D4" s="433"/>
      <c r="E4" s="434"/>
      <c r="F4" s="160" t="s">
        <v>11</v>
      </c>
      <c r="G4" s="160">
        <v>1</v>
      </c>
      <c r="H4" s="160">
        <v>2</v>
      </c>
      <c r="I4" s="160">
        <v>3</v>
      </c>
      <c r="J4" s="160">
        <v>4</v>
      </c>
      <c r="K4" s="160">
        <v>5</v>
      </c>
      <c r="L4" s="18"/>
    </row>
    <row r="5" spans="1:12" ht="16.5">
      <c r="A5" s="435" t="s">
        <v>9</v>
      </c>
      <c r="B5" s="427"/>
      <c r="C5" s="427"/>
      <c r="D5" s="427"/>
      <c r="E5" s="427"/>
      <c r="F5" s="2">
        <v>1</v>
      </c>
      <c r="G5" s="165">
        <f>SUM(G6,G8,G9,G11:G15,G23:G24,G26,G28,G29:G31,G41,G45,G50,G52:G53,G55,G59:G62)</f>
        <v>86701</v>
      </c>
      <c r="H5" s="165">
        <f>SUM(H6,H8,H9,H11:H15,H23:H24,H26,H28,H29:H31,H41,H45,H50,H52:H53,H55,H59:H62)</f>
        <v>125213296227.2171</v>
      </c>
      <c r="I5" s="165">
        <f>SUM(I6,I8,I9,I11:I15,I23:I24,I26,I28,I29:I31,I41,I45,I50,I52:I53,I55,I59:I62)</f>
        <v>19738321323.44644</v>
      </c>
      <c r="J5" s="165">
        <f>SUM(J6,J8,J9,J11:J15,J23:J24,J26,J28,J29:J31,J41,J45,J50,J52:J53,J55,J59:J62)</f>
        <v>73596676466.92372</v>
      </c>
      <c r="K5" s="165">
        <f>SUM(K6,K8,K9,K11:K15,K23:K24,K26,K28,K29:K31,K41,K45,K50,K52:K53,K55,K59:K62)</f>
        <v>8980642455.11047</v>
      </c>
      <c r="L5" s="18"/>
    </row>
    <row r="6" spans="1:12" ht="14.25" customHeight="1">
      <c r="A6" s="413" t="s">
        <v>208</v>
      </c>
      <c r="B6" s="144" t="s">
        <v>223</v>
      </c>
      <c r="C6" s="152"/>
      <c r="D6" s="152"/>
      <c r="E6" s="152"/>
      <c r="F6" s="2">
        <v>2</v>
      </c>
      <c r="G6" s="9">
        <v>52701</v>
      </c>
      <c r="H6" s="9">
        <v>59785388364.1659</v>
      </c>
      <c r="I6" s="9">
        <v>11520461014.3252</v>
      </c>
      <c r="J6" s="9">
        <v>35184453862.4835</v>
      </c>
      <c r="K6" s="9">
        <v>5587088736.02161</v>
      </c>
      <c r="L6" s="18"/>
    </row>
    <row r="7" spans="1:12" ht="15" customHeight="1">
      <c r="A7" s="413"/>
      <c r="B7" s="436" t="s">
        <v>224</v>
      </c>
      <c r="C7" s="436"/>
      <c r="D7" s="436"/>
      <c r="E7" s="436"/>
      <c r="F7" s="2">
        <v>3</v>
      </c>
      <c r="G7" s="9">
        <v>8814</v>
      </c>
      <c r="H7" s="9">
        <v>13945595279.7471</v>
      </c>
      <c r="I7" s="9">
        <v>885143301.199</v>
      </c>
      <c r="J7" s="9">
        <v>9992105136.99828</v>
      </c>
      <c r="K7" s="9">
        <v>569698010.283</v>
      </c>
      <c r="L7" s="18"/>
    </row>
    <row r="8" spans="1:12" ht="12.75" customHeight="1">
      <c r="A8" s="413"/>
      <c r="B8" s="414" t="s">
        <v>225</v>
      </c>
      <c r="C8" s="414"/>
      <c r="D8" s="414"/>
      <c r="E8" s="414"/>
      <c r="F8" s="2">
        <v>4</v>
      </c>
      <c r="G8" s="9">
        <v>91</v>
      </c>
      <c r="H8" s="9">
        <v>310000358.05</v>
      </c>
      <c r="I8" s="9">
        <v>39898030.18</v>
      </c>
      <c r="J8" s="9">
        <v>57622873.85</v>
      </c>
      <c r="K8" s="9">
        <v>2176856.82</v>
      </c>
      <c r="L8" s="18"/>
    </row>
    <row r="9" spans="1:12" ht="12.75" customHeight="1">
      <c r="A9" s="413"/>
      <c r="B9" s="144" t="s">
        <v>226</v>
      </c>
      <c r="C9" s="144"/>
      <c r="D9" s="144"/>
      <c r="E9" s="144"/>
      <c r="F9" s="2">
        <v>5</v>
      </c>
      <c r="G9" s="9">
        <v>3660</v>
      </c>
      <c r="H9" s="9">
        <v>1204016472.4</v>
      </c>
      <c r="I9" s="9">
        <v>0</v>
      </c>
      <c r="J9" s="9">
        <v>233549364.1</v>
      </c>
      <c r="K9" s="9">
        <v>0</v>
      </c>
      <c r="L9" s="18"/>
    </row>
    <row r="10" spans="1:12" ht="12.75" customHeight="1">
      <c r="A10" s="413"/>
      <c r="B10" s="145" t="s">
        <v>227</v>
      </c>
      <c r="C10" s="145"/>
      <c r="D10" s="145"/>
      <c r="E10" s="145"/>
      <c r="F10" s="2">
        <v>6</v>
      </c>
      <c r="G10" s="9">
        <v>84</v>
      </c>
      <c r="H10" s="9">
        <v>13852817.63</v>
      </c>
      <c r="I10" s="9">
        <v>0</v>
      </c>
      <c r="J10" s="9">
        <v>766174.11</v>
      </c>
      <c r="K10" s="9">
        <v>0</v>
      </c>
      <c r="L10" s="18"/>
    </row>
    <row r="11" spans="1:12" ht="10.5" customHeight="1">
      <c r="A11" s="413"/>
      <c r="B11" s="144" t="s">
        <v>228</v>
      </c>
      <c r="C11" s="153"/>
      <c r="D11" s="153"/>
      <c r="E11" s="153"/>
      <c r="F11" s="2">
        <v>7</v>
      </c>
      <c r="G11" s="9">
        <v>16</v>
      </c>
      <c r="H11" s="9">
        <v>10419411.7</v>
      </c>
      <c r="I11" s="9">
        <v>774410.94</v>
      </c>
      <c r="J11" s="9">
        <v>6816897.13</v>
      </c>
      <c r="K11" s="9">
        <v>108565.18</v>
      </c>
      <c r="L11" s="18"/>
    </row>
    <row r="12" spans="1:12" ht="14.25" customHeight="1">
      <c r="A12" s="413"/>
      <c r="B12" s="144" t="s">
        <v>55</v>
      </c>
      <c r="C12" s="153"/>
      <c r="D12" s="153"/>
      <c r="E12" s="153"/>
      <c r="F12" s="2">
        <v>8</v>
      </c>
      <c r="G12" s="9">
        <v>8113</v>
      </c>
      <c r="H12" s="9">
        <v>1069787960.682</v>
      </c>
      <c r="I12" s="9">
        <v>165102214.072</v>
      </c>
      <c r="J12" s="9">
        <v>558073592.434</v>
      </c>
      <c r="K12" s="9">
        <v>73748383.182</v>
      </c>
      <c r="L12" s="18"/>
    </row>
    <row r="13" spans="1:12" ht="12.75" customHeight="1">
      <c r="A13" s="413"/>
      <c r="B13" s="414" t="s">
        <v>229</v>
      </c>
      <c r="C13" s="419"/>
      <c r="D13" s="419"/>
      <c r="E13" s="419"/>
      <c r="F13" s="2">
        <v>9</v>
      </c>
      <c r="G13" s="9">
        <v>35</v>
      </c>
      <c r="H13" s="9">
        <v>6957388.7</v>
      </c>
      <c r="I13" s="9">
        <v>870251.65</v>
      </c>
      <c r="J13" s="9">
        <v>3816838.63</v>
      </c>
      <c r="K13" s="9">
        <v>147283.36</v>
      </c>
      <c r="L13" s="18"/>
    </row>
    <row r="14" spans="1:12" ht="12" customHeight="1">
      <c r="A14" s="413"/>
      <c r="B14" s="414" t="s">
        <v>230</v>
      </c>
      <c r="C14" s="419"/>
      <c r="D14" s="419"/>
      <c r="E14" s="419"/>
      <c r="F14" s="2">
        <v>10</v>
      </c>
      <c r="G14" s="9">
        <v>1063</v>
      </c>
      <c r="H14" s="9">
        <v>1454006655.851</v>
      </c>
      <c r="I14" s="9">
        <v>157376562.68</v>
      </c>
      <c r="J14" s="9">
        <v>899824905.5</v>
      </c>
      <c r="K14" s="9">
        <v>97151859.09</v>
      </c>
      <c r="L14" s="18"/>
    </row>
    <row r="15" spans="1:12" ht="10.5" customHeight="1">
      <c r="A15" s="413"/>
      <c r="B15" s="414" t="s">
        <v>231</v>
      </c>
      <c r="C15" s="419"/>
      <c r="D15" s="419"/>
      <c r="E15" s="419"/>
      <c r="F15" s="2">
        <v>11</v>
      </c>
      <c r="G15" s="9">
        <v>1392</v>
      </c>
      <c r="H15" s="9">
        <v>103343262.957212</v>
      </c>
      <c r="I15" s="9">
        <v>9335210.836712</v>
      </c>
      <c r="J15" s="9">
        <v>53331341.171992</v>
      </c>
      <c r="K15" s="9">
        <v>4806461.285992</v>
      </c>
      <c r="L15" s="18"/>
    </row>
    <row r="16" spans="1:12" ht="12.75" customHeight="1">
      <c r="A16" s="413"/>
      <c r="B16" s="146"/>
      <c r="C16" s="143" t="s">
        <v>269</v>
      </c>
      <c r="D16" s="143"/>
      <c r="E16" s="152"/>
      <c r="F16" s="2">
        <v>12</v>
      </c>
      <c r="G16" s="9">
        <v>482</v>
      </c>
      <c r="H16" s="9">
        <v>20538968.4945</v>
      </c>
      <c r="I16" s="9">
        <v>0</v>
      </c>
      <c r="J16" s="9">
        <v>9368503.3115</v>
      </c>
      <c r="K16" s="9">
        <v>0</v>
      </c>
      <c r="L16" s="18"/>
    </row>
    <row r="17" spans="1:12" ht="12" customHeight="1">
      <c r="A17" s="413"/>
      <c r="B17" s="146" t="s">
        <v>50</v>
      </c>
      <c r="C17" s="428" t="s">
        <v>270</v>
      </c>
      <c r="D17" s="143" t="s">
        <v>272</v>
      </c>
      <c r="E17" s="152"/>
      <c r="F17" s="2">
        <v>13</v>
      </c>
      <c r="G17" s="9">
        <v>82</v>
      </c>
      <c r="H17" s="9">
        <v>8885962.98</v>
      </c>
      <c r="I17" s="9">
        <v>0</v>
      </c>
      <c r="J17" s="9">
        <v>3903729.67</v>
      </c>
      <c r="K17" s="9">
        <v>0</v>
      </c>
      <c r="L17" s="18"/>
    </row>
    <row r="18" spans="1:12" ht="12.75" customHeight="1">
      <c r="A18" s="413"/>
      <c r="B18" s="146"/>
      <c r="C18" s="429"/>
      <c r="D18" s="143" t="s">
        <v>273</v>
      </c>
      <c r="E18" s="152"/>
      <c r="F18" s="2">
        <v>14</v>
      </c>
      <c r="G18" s="9">
        <v>351</v>
      </c>
      <c r="H18" s="9">
        <v>7163520.768</v>
      </c>
      <c r="I18" s="9">
        <v>0</v>
      </c>
      <c r="J18" s="9">
        <v>3988600.75</v>
      </c>
      <c r="K18" s="9">
        <v>0</v>
      </c>
      <c r="L18" s="18"/>
    </row>
    <row r="19" spans="1:12" ht="11.25" customHeight="1">
      <c r="A19" s="413"/>
      <c r="B19" s="146" t="s">
        <v>232</v>
      </c>
      <c r="C19" s="429"/>
      <c r="D19" s="143" t="s">
        <v>274</v>
      </c>
      <c r="E19" s="152"/>
      <c r="F19" s="2">
        <v>15</v>
      </c>
      <c r="G19" s="9">
        <v>9</v>
      </c>
      <c r="H19" s="9">
        <v>1379148.6365</v>
      </c>
      <c r="I19" s="9">
        <v>0</v>
      </c>
      <c r="J19" s="9">
        <v>363206.3215</v>
      </c>
      <c r="K19" s="9">
        <v>0</v>
      </c>
      <c r="L19" s="18"/>
    </row>
    <row r="20" spans="1:12" ht="14.25" customHeight="1">
      <c r="A20" s="413"/>
      <c r="B20" s="146"/>
      <c r="C20" s="429"/>
      <c r="D20" s="143" t="s">
        <v>275</v>
      </c>
      <c r="E20" s="152"/>
      <c r="F20" s="2">
        <v>16</v>
      </c>
      <c r="G20" s="9">
        <v>5</v>
      </c>
      <c r="H20" s="9">
        <v>821846</v>
      </c>
      <c r="I20" s="9">
        <v>0</v>
      </c>
      <c r="J20" s="9">
        <v>194358</v>
      </c>
      <c r="K20" s="9">
        <v>0</v>
      </c>
      <c r="L20" s="18"/>
    </row>
    <row r="21" spans="1:12" ht="14.25" customHeight="1">
      <c r="A21" s="413"/>
      <c r="B21" s="146" t="s">
        <v>233</v>
      </c>
      <c r="C21" s="429"/>
      <c r="D21" s="143" t="s">
        <v>276</v>
      </c>
      <c r="E21" s="152"/>
      <c r="F21" s="2">
        <v>17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8"/>
    </row>
    <row r="22" spans="1:12" ht="10.5" customHeight="1">
      <c r="A22" s="413"/>
      <c r="B22" s="146"/>
      <c r="C22" s="143" t="s">
        <v>271</v>
      </c>
      <c r="D22" s="143"/>
      <c r="E22" s="152"/>
      <c r="F22" s="2">
        <v>18</v>
      </c>
      <c r="G22" s="9">
        <v>124</v>
      </c>
      <c r="H22" s="9">
        <v>4735488.272712</v>
      </c>
      <c r="I22" s="9">
        <v>0</v>
      </c>
      <c r="J22" s="9">
        <v>3087734.530492</v>
      </c>
      <c r="K22" s="9">
        <v>0</v>
      </c>
      <c r="L22" s="18"/>
    </row>
    <row r="23" spans="1:12" ht="12.75" customHeight="1">
      <c r="A23" s="413"/>
      <c r="B23" s="414" t="s">
        <v>234</v>
      </c>
      <c r="C23" s="419"/>
      <c r="D23" s="419"/>
      <c r="E23" s="419"/>
      <c r="F23" s="2">
        <v>19</v>
      </c>
      <c r="G23" s="9">
        <v>3925</v>
      </c>
      <c r="H23" s="9">
        <v>2277661039.217</v>
      </c>
      <c r="I23" s="9">
        <v>267490603.09</v>
      </c>
      <c r="J23" s="9">
        <v>951169858.34</v>
      </c>
      <c r="K23" s="9">
        <v>141784160.39</v>
      </c>
      <c r="L23" s="18"/>
    </row>
    <row r="24" spans="1:12" ht="14.25" customHeight="1">
      <c r="A24" s="413"/>
      <c r="B24" s="414" t="s">
        <v>60</v>
      </c>
      <c r="C24" s="419"/>
      <c r="D24" s="419"/>
      <c r="E24" s="419"/>
      <c r="F24" s="2">
        <v>20</v>
      </c>
      <c r="G24" s="9">
        <v>218</v>
      </c>
      <c r="H24" s="9">
        <v>3465366732.36</v>
      </c>
      <c r="I24" s="9">
        <v>36104001.14</v>
      </c>
      <c r="J24" s="9">
        <v>2461175055.08</v>
      </c>
      <c r="K24" s="9">
        <v>32904507.97</v>
      </c>
      <c r="L24" s="18"/>
    </row>
    <row r="25" spans="1:12" ht="12.75" customHeight="1">
      <c r="A25" s="413"/>
      <c r="B25" s="415" t="s">
        <v>235</v>
      </c>
      <c r="C25" s="416"/>
      <c r="D25" s="416"/>
      <c r="E25" s="416"/>
      <c r="F25" s="2">
        <v>21</v>
      </c>
      <c r="G25" s="9">
        <v>72</v>
      </c>
      <c r="H25" s="9">
        <v>689164498.93</v>
      </c>
      <c r="I25" s="9">
        <v>2206712.44</v>
      </c>
      <c r="J25" s="9">
        <v>494249990.5</v>
      </c>
      <c r="K25" s="9">
        <v>1926509.54</v>
      </c>
      <c r="L25" s="18"/>
    </row>
    <row r="26" spans="1:12" ht="12.75" customHeight="1">
      <c r="A26" s="413"/>
      <c r="B26" s="414" t="s">
        <v>236</v>
      </c>
      <c r="C26" s="420"/>
      <c r="D26" s="420"/>
      <c r="E26" s="420"/>
      <c r="F26" s="2">
        <v>22</v>
      </c>
      <c r="G26" s="9">
        <v>3990</v>
      </c>
      <c r="H26" s="9">
        <v>34294970822.3561</v>
      </c>
      <c r="I26" s="9">
        <v>3213573052.15003</v>
      </c>
      <c r="J26" s="9">
        <v>24759046768.737</v>
      </c>
      <c r="K26" s="9">
        <v>2548930228.33116</v>
      </c>
      <c r="L26" s="18"/>
    </row>
    <row r="27" spans="1:12" ht="12.75" customHeight="1">
      <c r="A27" s="413"/>
      <c r="B27" s="415" t="s">
        <v>237</v>
      </c>
      <c r="C27" s="416"/>
      <c r="D27" s="416"/>
      <c r="E27" s="416"/>
      <c r="F27" s="2">
        <v>23</v>
      </c>
      <c r="G27" s="9">
        <v>13</v>
      </c>
      <c r="H27" s="9">
        <v>35040655.9605</v>
      </c>
      <c r="I27" s="9">
        <v>1139517.77</v>
      </c>
      <c r="J27" s="9">
        <v>24107863.8215</v>
      </c>
      <c r="K27" s="9">
        <v>1059765.06</v>
      </c>
      <c r="L27" s="18"/>
    </row>
    <row r="28" spans="1:12" ht="12" customHeight="1">
      <c r="A28" s="413"/>
      <c r="B28" s="416" t="s">
        <v>238</v>
      </c>
      <c r="C28" s="420"/>
      <c r="D28" s="420"/>
      <c r="E28" s="420"/>
      <c r="F28" s="2">
        <v>24</v>
      </c>
      <c r="G28" s="9">
        <v>66</v>
      </c>
      <c r="H28" s="9">
        <v>176259297.51</v>
      </c>
      <c r="I28" s="9">
        <v>3606510.7</v>
      </c>
      <c r="J28" s="9">
        <v>108283447.78</v>
      </c>
      <c r="K28" s="9">
        <v>849863.95</v>
      </c>
      <c r="L28" s="18"/>
    </row>
    <row r="29" spans="1:12" ht="12" customHeight="1">
      <c r="A29" s="413"/>
      <c r="B29" s="416" t="s">
        <v>62</v>
      </c>
      <c r="C29" s="420"/>
      <c r="D29" s="420"/>
      <c r="E29" s="420"/>
      <c r="F29" s="2">
        <v>25</v>
      </c>
      <c r="G29" s="9">
        <v>78</v>
      </c>
      <c r="H29" s="9">
        <v>265468320.5</v>
      </c>
      <c r="I29" s="9">
        <v>4344385.06</v>
      </c>
      <c r="J29" s="9">
        <v>9804782.07</v>
      </c>
      <c r="K29" s="9">
        <v>336711.7</v>
      </c>
      <c r="L29" s="18"/>
    </row>
    <row r="30" spans="1:12" ht="12.75" customHeight="1">
      <c r="A30" s="413"/>
      <c r="B30" s="414" t="s">
        <v>239</v>
      </c>
      <c r="C30" s="420"/>
      <c r="D30" s="420"/>
      <c r="E30" s="420"/>
      <c r="F30" s="2">
        <v>26</v>
      </c>
      <c r="G30" s="9">
        <v>1119</v>
      </c>
      <c r="H30" s="9">
        <v>1034600150.19</v>
      </c>
      <c r="I30" s="9">
        <v>18512488.79</v>
      </c>
      <c r="J30" s="9">
        <v>164358273.91</v>
      </c>
      <c r="K30" s="9">
        <v>11172084.29</v>
      </c>
      <c r="L30" s="18"/>
    </row>
    <row r="31" spans="1:12" ht="28.5" customHeight="1">
      <c r="A31" s="413"/>
      <c r="B31" s="424" t="s">
        <v>240</v>
      </c>
      <c r="C31" s="424"/>
      <c r="D31" s="424"/>
      <c r="E31" s="424"/>
      <c r="F31" s="2">
        <v>27</v>
      </c>
      <c r="G31" s="9">
        <v>171</v>
      </c>
      <c r="H31" s="9">
        <v>215947269.42</v>
      </c>
      <c r="I31" s="9">
        <v>38721850.55</v>
      </c>
      <c r="J31" s="9">
        <v>14643136.87</v>
      </c>
      <c r="K31" s="9">
        <v>1692846.74</v>
      </c>
      <c r="L31" s="18"/>
    </row>
    <row r="32" spans="1:12" ht="12.75" customHeight="1">
      <c r="A32" s="413"/>
      <c r="B32" s="38" t="s">
        <v>241</v>
      </c>
      <c r="C32" s="38"/>
      <c r="D32" s="38"/>
      <c r="E32" s="38"/>
      <c r="F32" s="2">
        <v>28</v>
      </c>
      <c r="G32" s="9">
        <v>20</v>
      </c>
      <c r="H32" s="9">
        <v>15917808.79</v>
      </c>
      <c r="I32" s="9">
        <v>122463.12</v>
      </c>
      <c r="J32" s="9">
        <v>175796.77</v>
      </c>
      <c r="K32" s="9">
        <v>12226.97</v>
      </c>
      <c r="L32" s="18"/>
    </row>
    <row r="33" spans="1:12" ht="15" customHeight="1">
      <c r="A33" s="413"/>
      <c r="B33" s="147" t="s">
        <v>242</v>
      </c>
      <c r="C33" s="147"/>
      <c r="D33" s="147"/>
      <c r="E33" s="147"/>
      <c r="F33" s="2">
        <v>29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8"/>
    </row>
    <row r="34" spans="1:12" ht="12.75" customHeight="1">
      <c r="A34" s="413"/>
      <c r="B34" s="38" t="s">
        <v>243</v>
      </c>
      <c r="C34" s="38"/>
      <c r="D34" s="38"/>
      <c r="E34" s="38"/>
      <c r="F34" s="2">
        <v>30</v>
      </c>
      <c r="G34" s="9">
        <v>8</v>
      </c>
      <c r="H34" s="9">
        <v>9452601.67</v>
      </c>
      <c r="I34" s="9">
        <v>10918.97</v>
      </c>
      <c r="J34" s="9">
        <v>164293.02</v>
      </c>
      <c r="K34" s="9">
        <v>0</v>
      </c>
      <c r="L34" s="18"/>
    </row>
    <row r="35" spans="1:12" ht="12.75" customHeight="1">
      <c r="A35" s="413"/>
      <c r="B35" s="148" t="s">
        <v>244</v>
      </c>
      <c r="C35" s="148"/>
      <c r="D35" s="148"/>
      <c r="E35" s="148"/>
      <c r="F35" s="2">
        <v>31</v>
      </c>
      <c r="G35" s="9">
        <v>2</v>
      </c>
      <c r="H35" s="9">
        <v>32305.83</v>
      </c>
      <c r="I35" s="9">
        <v>2040</v>
      </c>
      <c r="J35" s="9">
        <v>24951.92</v>
      </c>
      <c r="K35" s="9">
        <v>2040</v>
      </c>
      <c r="L35" s="18"/>
    </row>
    <row r="36" spans="1:12" ht="11.25" customHeight="1">
      <c r="A36" s="413"/>
      <c r="B36" s="38" t="s">
        <v>245</v>
      </c>
      <c r="C36" s="38"/>
      <c r="D36" s="38"/>
      <c r="E36" s="38"/>
      <c r="F36" s="2">
        <v>32</v>
      </c>
      <c r="G36" s="9">
        <v>7</v>
      </c>
      <c r="H36" s="9">
        <v>3791488.48</v>
      </c>
      <c r="I36" s="9">
        <v>2660</v>
      </c>
      <c r="J36" s="9">
        <v>8353.75</v>
      </c>
      <c r="K36" s="9">
        <v>0</v>
      </c>
      <c r="L36" s="18"/>
    </row>
    <row r="37" spans="1:12" ht="12" customHeight="1">
      <c r="A37" s="413"/>
      <c r="B37" s="38" t="s">
        <v>98</v>
      </c>
      <c r="C37" s="38"/>
      <c r="D37" s="38"/>
      <c r="E37" s="38"/>
      <c r="F37" s="2">
        <v>33</v>
      </c>
      <c r="G37" s="9">
        <v>7</v>
      </c>
      <c r="H37" s="9">
        <v>1740976.9</v>
      </c>
      <c r="I37" s="9">
        <v>228883.05</v>
      </c>
      <c r="J37" s="9">
        <v>241297.3</v>
      </c>
      <c r="K37" s="9">
        <v>0</v>
      </c>
      <c r="L37" s="18"/>
    </row>
    <row r="38" spans="1:12" ht="14.25" customHeight="1">
      <c r="A38" s="413"/>
      <c r="B38" s="38" t="s">
        <v>99</v>
      </c>
      <c r="C38" s="38"/>
      <c r="D38" s="38"/>
      <c r="E38" s="38"/>
      <c r="F38" s="2">
        <v>34</v>
      </c>
      <c r="G38" s="9">
        <v>3</v>
      </c>
      <c r="H38" s="9">
        <v>13672</v>
      </c>
      <c r="I38" s="9">
        <v>2700</v>
      </c>
      <c r="J38" s="9">
        <v>0</v>
      </c>
      <c r="K38" s="9">
        <v>0</v>
      </c>
      <c r="L38" s="18"/>
    </row>
    <row r="39" spans="1:12" ht="14.25" customHeight="1">
      <c r="A39" s="413"/>
      <c r="B39" s="38" t="s">
        <v>246</v>
      </c>
      <c r="C39" s="38"/>
      <c r="D39" s="38"/>
      <c r="E39" s="38"/>
      <c r="F39" s="2">
        <v>35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8"/>
    </row>
    <row r="40" spans="1:12" ht="12" customHeight="1">
      <c r="A40" s="413"/>
      <c r="B40" s="38" t="s">
        <v>247</v>
      </c>
      <c r="C40" s="38"/>
      <c r="D40" s="38"/>
      <c r="E40" s="38"/>
      <c r="F40" s="2">
        <v>36</v>
      </c>
      <c r="G40" s="9">
        <v>13</v>
      </c>
      <c r="H40" s="9">
        <v>3274135.06</v>
      </c>
      <c r="I40" s="9">
        <v>3450.05</v>
      </c>
      <c r="J40" s="9">
        <v>2459971.24</v>
      </c>
      <c r="K40" s="9">
        <v>0</v>
      </c>
      <c r="L40" s="18"/>
    </row>
    <row r="41" spans="1:12" ht="12" customHeight="1">
      <c r="A41" s="413"/>
      <c r="B41" s="149" t="s">
        <v>248</v>
      </c>
      <c r="C41" s="149"/>
      <c r="D41" s="149"/>
      <c r="E41" s="149"/>
      <c r="F41" s="2">
        <v>37</v>
      </c>
      <c r="G41" s="9">
        <v>475</v>
      </c>
      <c r="H41" s="9">
        <v>82713827.79</v>
      </c>
      <c r="I41" s="9">
        <v>946526.74</v>
      </c>
      <c r="J41" s="9">
        <v>20272165.72</v>
      </c>
      <c r="K41" s="9">
        <v>301900.85</v>
      </c>
      <c r="L41" s="18"/>
    </row>
    <row r="42" spans="1:12" ht="12" customHeight="1">
      <c r="A42" s="413"/>
      <c r="B42" s="148" t="s">
        <v>249</v>
      </c>
      <c r="C42" s="148"/>
      <c r="D42" s="148"/>
      <c r="E42" s="148"/>
      <c r="F42" s="2">
        <v>38</v>
      </c>
      <c r="G42" s="9">
        <v>291</v>
      </c>
      <c r="H42" s="9">
        <v>64322657.57</v>
      </c>
      <c r="I42" s="9">
        <v>368481.1</v>
      </c>
      <c r="J42" s="9">
        <v>16276794.78</v>
      </c>
      <c r="K42" s="9">
        <v>188252.7</v>
      </c>
      <c r="L42" s="18"/>
    </row>
    <row r="43" spans="1:12" ht="12" customHeight="1">
      <c r="A43" s="413"/>
      <c r="B43" s="148" t="s">
        <v>250</v>
      </c>
      <c r="C43" s="148"/>
      <c r="D43" s="148"/>
      <c r="E43" s="148"/>
      <c r="F43" s="2">
        <v>39</v>
      </c>
      <c r="G43" s="9">
        <v>149</v>
      </c>
      <c r="H43" s="9">
        <v>16339400.18</v>
      </c>
      <c r="I43" s="9">
        <v>176855.83</v>
      </c>
      <c r="J43" s="9">
        <v>3791757.95</v>
      </c>
      <c r="K43" s="9">
        <v>71567.81</v>
      </c>
      <c r="L43" s="18"/>
    </row>
    <row r="44" spans="1:12" ht="12" customHeight="1">
      <c r="A44" s="413"/>
      <c r="B44" s="147" t="s">
        <v>251</v>
      </c>
      <c r="C44" s="147"/>
      <c r="D44" s="147"/>
      <c r="E44" s="147"/>
      <c r="F44" s="2">
        <v>40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8"/>
    </row>
    <row r="45" spans="1:12" ht="12" customHeight="1">
      <c r="A45" s="413"/>
      <c r="B45" s="418" t="s">
        <v>252</v>
      </c>
      <c r="C45" s="418"/>
      <c r="D45" s="418"/>
      <c r="E45" s="418"/>
      <c r="F45" s="2">
        <v>41</v>
      </c>
      <c r="G45" s="9">
        <v>56</v>
      </c>
      <c r="H45" s="9">
        <v>90858915.6</v>
      </c>
      <c r="I45" s="9">
        <v>11342083.64</v>
      </c>
      <c r="J45" s="9">
        <v>39019583.43</v>
      </c>
      <c r="K45" s="9">
        <v>10752803.32</v>
      </c>
      <c r="L45" s="18"/>
    </row>
    <row r="46" spans="1:12" ht="12" customHeight="1">
      <c r="A46" s="413"/>
      <c r="B46" s="425" t="s">
        <v>253</v>
      </c>
      <c r="C46" s="425"/>
      <c r="D46" s="425"/>
      <c r="E46" s="425"/>
      <c r="F46" s="2">
        <v>42</v>
      </c>
      <c r="G46" s="9">
        <v>1</v>
      </c>
      <c r="H46" s="9">
        <v>61205.23</v>
      </c>
      <c r="I46" s="9">
        <v>61205.23</v>
      </c>
      <c r="J46" s="9">
        <v>55840.21</v>
      </c>
      <c r="K46" s="9">
        <v>55840</v>
      </c>
      <c r="L46" s="18"/>
    </row>
    <row r="47" spans="1:12" ht="12" customHeight="1">
      <c r="A47" s="413"/>
      <c r="B47" s="417" t="s">
        <v>254</v>
      </c>
      <c r="C47" s="417"/>
      <c r="D47" s="417"/>
      <c r="E47" s="417"/>
      <c r="F47" s="2">
        <v>43</v>
      </c>
      <c r="G47" s="9">
        <v>23</v>
      </c>
      <c r="H47" s="9">
        <v>23474153.29</v>
      </c>
      <c r="I47" s="9">
        <v>6388943.36</v>
      </c>
      <c r="J47" s="9">
        <v>22666363.77</v>
      </c>
      <c r="K47" s="9">
        <v>5840027.23</v>
      </c>
      <c r="L47" s="18"/>
    </row>
    <row r="48" spans="1:12" ht="12" customHeight="1">
      <c r="A48" s="413"/>
      <c r="B48" s="417" t="s">
        <v>255</v>
      </c>
      <c r="C48" s="417"/>
      <c r="D48" s="417"/>
      <c r="E48" s="417"/>
      <c r="F48" s="2">
        <v>44</v>
      </c>
      <c r="G48" s="9">
        <v>8</v>
      </c>
      <c r="H48" s="9">
        <v>585717.06</v>
      </c>
      <c r="I48" s="9">
        <v>49412.22</v>
      </c>
      <c r="J48" s="9">
        <v>541143.24</v>
      </c>
      <c r="K48" s="9">
        <v>39641.4</v>
      </c>
      <c r="L48" s="18"/>
    </row>
    <row r="49" spans="1:12" ht="12" customHeight="1">
      <c r="A49" s="413"/>
      <c r="B49" s="417" t="s">
        <v>256</v>
      </c>
      <c r="C49" s="417"/>
      <c r="D49" s="417"/>
      <c r="E49" s="417"/>
      <c r="F49" s="2">
        <v>45</v>
      </c>
      <c r="G49" s="9">
        <v>13</v>
      </c>
      <c r="H49" s="9">
        <v>66369056.54</v>
      </c>
      <c r="I49" s="9">
        <v>4811384.41</v>
      </c>
      <c r="J49" s="9">
        <v>15673070.72</v>
      </c>
      <c r="K49" s="9">
        <v>4810555.02</v>
      </c>
      <c r="L49" s="18"/>
    </row>
    <row r="50" spans="1:12" ht="12" customHeight="1">
      <c r="A50" s="413"/>
      <c r="B50" s="412" t="s">
        <v>257</v>
      </c>
      <c r="C50" s="412"/>
      <c r="D50" s="412"/>
      <c r="E50" s="412"/>
      <c r="F50" s="2">
        <v>46</v>
      </c>
      <c r="G50" s="9">
        <v>44</v>
      </c>
      <c r="H50" s="9">
        <v>451794997.348</v>
      </c>
      <c r="I50" s="9">
        <v>452589.91</v>
      </c>
      <c r="J50" s="9">
        <v>449111015.423709</v>
      </c>
      <c r="K50" s="9">
        <v>320776.4457088</v>
      </c>
      <c r="L50" s="18"/>
    </row>
    <row r="51" spans="1:12" ht="12" customHeight="1">
      <c r="A51" s="413"/>
      <c r="B51" s="417" t="s">
        <v>258</v>
      </c>
      <c r="C51" s="417"/>
      <c r="D51" s="417"/>
      <c r="E51" s="417"/>
      <c r="F51" s="2">
        <v>47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8"/>
    </row>
    <row r="52" spans="1:12" ht="12" customHeight="1">
      <c r="A52" s="413"/>
      <c r="B52" s="418" t="s">
        <v>259</v>
      </c>
      <c r="C52" s="418"/>
      <c r="D52" s="418"/>
      <c r="E52" s="418"/>
      <c r="F52" s="2">
        <v>48</v>
      </c>
      <c r="G52" s="9">
        <v>327</v>
      </c>
      <c r="H52" s="9">
        <v>6108867.67</v>
      </c>
      <c r="I52" s="9">
        <v>3013421.01</v>
      </c>
      <c r="J52" s="9">
        <v>4320152.95</v>
      </c>
      <c r="K52" s="9">
        <v>2591262.07</v>
      </c>
      <c r="L52" s="18"/>
    </row>
    <row r="53" spans="1:12" ht="12" customHeight="1">
      <c r="A53" s="413"/>
      <c r="B53" s="418" t="s">
        <v>260</v>
      </c>
      <c r="C53" s="418"/>
      <c r="D53" s="418"/>
      <c r="E53" s="418"/>
      <c r="F53" s="2">
        <v>49</v>
      </c>
      <c r="G53" s="9">
        <v>122</v>
      </c>
      <c r="H53" s="9">
        <v>35112952.64</v>
      </c>
      <c r="I53" s="9">
        <v>81627.94</v>
      </c>
      <c r="J53" s="9">
        <v>5472265.08</v>
      </c>
      <c r="K53" s="9">
        <v>18178.56</v>
      </c>
      <c r="L53" s="18"/>
    </row>
    <row r="54" spans="1:12" ht="12" customHeight="1">
      <c r="A54" s="413"/>
      <c r="B54" s="417" t="s">
        <v>261</v>
      </c>
      <c r="C54" s="417"/>
      <c r="D54" s="417"/>
      <c r="E54" s="417"/>
      <c r="F54" s="2">
        <v>50</v>
      </c>
      <c r="G54" s="9">
        <v>86</v>
      </c>
      <c r="H54" s="9">
        <v>33412685.41</v>
      </c>
      <c r="I54" s="9">
        <v>67656.36</v>
      </c>
      <c r="J54" s="9">
        <v>5203610.5</v>
      </c>
      <c r="K54" s="9">
        <v>15096.11</v>
      </c>
      <c r="L54" s="18"/>
    </row>
    <row r="55" spans="1:12" ht="12" customHeight="1">
      <c r="A55" s="413"/>
      <c r="B55" s="418" t="s">
        <v>262</v>
      </c>
      <c r="C55" s="418"/>
      <c r="D55" s="418"/>
      <c r="E55" s="418"/>
      <c r="F55" s="2">
        <v>51</v>
      </c>
      <c r="G55" s="9">
        <v>7</v>
      </c>
      <c r="H55" s="9">
        <v>4335309.55</v>
      </c>
      <c r="I55" s="9">
        <v>0</v>
      </c>
      <c r="J55" s="9">
        <v>15063.25</v>
      </c>
      <c r="K55" s="9">
        <v>0</v>
      </c>
      <c r="L55" s="18"/>
    </row>
    <row r="56" spans="1:12" ht="12" customHeight="1">
      <c r="A56" s="413"/>
      <c r="B56" s="417" t="s">
        <v>263</v>
      </c>
      <c r="C56" s="417"/>
      <c r="D56" s="417"/>
      <c r="E56" s="417"/>
      <c r="F56" s="2">
        <v>52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8"/>
    </row>
    <row r="57" spans="1:12" ht="12" customHeight="1">
      <c r="A57" s="413"/>
      <c r="B57" s="417" t="s">
        <v>97</v>
      </c>
      <c r="C57" s="417"/>
      <c r="D57" s="417"/>
      <c r="E57" s="417"/>
      <c r="F57" s="2">
        <v>53</v>
      </c>
      <c r="G57" s="9">
        <v>2</v>
      </c>
      <c r="H57" s="9">
        <v>30126.5</v>
      </c>
      <c r="I57" s="9">
        <v>0</v>
      </c>
      <c r="J57" s="9">
        <v>15063.25</v>
      </c>
      <c r="K57" s="9">
        <v>0</v>
      </c>
      <c r="L57" s="18"/>
    </row>
    <row r="58" spans="1:12" ht="12" customHeight="1">
      <c r="A58" s="413"/>
      <c r="B58" s="417" t="s">
        <v>264</v>
      </c>
      <c r="C58" s="417"/>
      <c r="D58" s="417"/>
      <c r="E58" s="417"/>
      <c r="F58" s="2">
        <v>54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8"/>
    </row>
    <row r="59" spans="1:12" ht="12" customHeight="1">
      <c r="A59" s="413"/>
      <c r="B59" s="412" t="s">
        <v>265</v>
      </c>
      <c r="C59" s="412"/>
      <c r="D59" s="412"/>
      <c r="E59" s="412"/>
      <c r="F59" s="2">
        <v>55</v>
      </c>
      <c r="G59" s="9">
        <v>50</v>
      </c>
      <c r="H59" s="9">
        <v>243939302.9</v>
      </c>
      <c r="I59" s="9">
        <v>10453557.23</v>
      </c>
      <c r="J59" s="9">
        <v>210916491.3</v>
      </c>
      <c r="K59" s="9">
        <v>1268265.72</v>
      </c>
      <c r="L59" s="18"/>
    </row>
    <row r="60" spans="1:12" ht="12" customHeight="1">
      <c r="A60" s="413"/>
      <c r="B60" s="412" t="s">
        <v>266</v>
      </c>
      <c r="C60" s="412"/>
      <c r="D60" s="412"/>
      <c r="E60" s="412"/>
      <c r="F60" s="2">
        <v>56</v>
      </c>
      <c r="G60" s="9">
        <v>9</v>
      </c>
      <c r="H60" s="9">
        <v>9961504.28</v>
      </c>
      <c r="I60" s="9">
        <v>1825347.82</v>
      </c>
      <c r="J60" s="9">
        <v>8729366.29</v>
      </c>
      <c r="K60" s="9">
        <v>841749</v>
      </c>
      <c r="L60" s="18"/>
    </row>
    <row r="61" spans="1:12" ht="12" customHeight="1">
      <c r="A61" s="413"/>
      <c r="B61" s="438" t="s">
        <v>267</v>
      </c>
      <c r="C61" s="438"/>
      <c r="D61" s="438"/>
      <c r="E61" s="438"/>
      <c r="F61" s="2">
        <v>57</v>
      </c>
      <c r="G61" s="9">
        <v>6</v>
      </c>
      <c r="H61" s="9">
        <v>551684.77</v>
      </c>
      <c r="I61" s="9">
        <v>37712.9</v>
      </c>
      <c r="J61" s="9">
        <v>544377</v>
      </c>
      <c r="K61" s="9">
        <v>37712.9</v>
      </c>
      <c r="L61" s="18"/>
    </row>
    <row r="62" spans="1:12" ht="12" customHeight="1">
      <c r="A62" s="413"/>
      <c r="B62" s="418" t="s">
        <v>268</v>
      </c>
      <c r="C62" s="418"/>
      <c r="D62" s="418"/>
      <c r="E62" s="418"/>
      <c r="F62" s="2">
        <v>58</v>
      </c>
      <c r="G62" s="9">
        <v>8967</v>
      </c>
      <c r="H62" s="9">
        <v>18613725358.6099</v>
      </c>
      <c r="I62" s="9">
        <v>4233997870.0925</v>
      </c>
      <c r="J62" s="9">
        <v>7392304988.39353</v>
      </c>
      <c r="K62" s="9">
        <v>461611257.934</v>
      </c>
      <c r="L62" s="18"/>
    </row>
    <row r="63" spans="1:12" ht="12.75" customHeight="1">
      <c r="A63" s="142"/>
      <c r="B63" s="151"/>
      <c r="C63" s="151"/>
      <c r="D63" s="151"/>
      <c r="E63" s="155" t="s">
        <v>277</v>
      </c>
      <c r="F63" s="161"/>
      <c r="G63" s="162"/>
      <c r="H63" s="163"/>
      <c r="I63" s="163"/>
      <c r="J63" s="163"/>
      <c r="K63" s="164"/>
      <c r="L63" s="18"/>
    </row>
    <row r="64" spans="1:12" ht="12" customHeight="1">
      <c r="A64" s="430" t="s">
        <v>209</v>
      </c>
      <c r="B64" s="427"/>
      <c r="C64" s="427"/>
      <c r="D64" s="427"/>
      <c r="E64" s="427"/>
      <c r="F64" s="160">
        <v>59</v>
      </c>
      <c r="G64" s="9">
        <v>128</v>
      </c>
      <c r="H64" s="9">
        <v>95827583.58</v>
      </c>
      <c r="I64" s="9">
        <v>250292.91</v>
      </c>
      <c r="J64" s="9">
        <v>14213552.06</v>
      </c>
      <c r="K64" s="9">
        <v>7272.34</v>
      </c>
      <c r="L64" s="18"/>
    </row>
    <row r="65" spans="1:12" ht="12.75" customHeight="1">
      <c r="A65" s="437" t="s">
        <v>210</v>
      </c>
      <c r="B65" s="427"/>
      <c r="C65" s="427"/>
      <c r="D65" s="427"/>
      <c r="E65" s="427"/>
      <c r="F65" s="160">
        <v>60</v>
      </c>
      <c r="G65" s="9">
        <v>339</v>
      </c>
      <c r="H65" s="9">
        <v>7208318.36</v>
      </c>
      <c r="I65" s="9">
        <v>3230637.66</v>
      </c>
      <c r="J65" s="9">
        <v>5378333.6</v>
      </c>
      <c r="K65" s="9">
        <v>2782849.65</v>
      </c>
      <c r="L65" s="18"/>
    </row>
    <row r="66" spans="1:12" ht="10.5" customHeight="1">
      <c r="A66" s="426" t="s">
        <v>211</v>
      </c>
      <c r="B66" s="427"/>
      <c r="C66" s="427"/>
      <c r="D66" s="427"/>
      <c r="E66" s="427"/>
      <c r="F66" s="160">
        <v>61</v>
      </c>
      <c r="G66" s="9">
        <v>3</v>
      </c>
      <c r="H66" s="9">
        <v>4303938.77</v>
      </c>
      <c r="I66" s="9">
        <v>0</v>
      </c>
      <c r="J66" s="9">
        <v>18384</v>
      </c>
      <c r="K66" s="9">
        <v>0</v>
      </c>
      <c r="L66" s="18"/>
    </row>
    <row r="67" spans="1:12" ht="14.25" customHeight="1">
      <c r="A67" s="426" t="s">
        <v>212</v>
      </c>
      <c r="B67" s="427"/>
      <c r="C67" s="427"/>
      <c r="D67" s="427"/>
      <c r="E67" s="427"/>
      <c r="F67" s="160">
        <v>62</v>
      </c>
      <c r="G67" s="9">
        <v>19</v>
      </c>
      <c r="H67" s="9">
        <v>6094162.55</v>
      </c>
      <c r="I67" s="9">
        <v>0</v>
      </c>
      <c r="J67" s="9">
        <v>161907.9</v>
      </c>
      <c r="K67" s="9">
        <v>0</v>
      </c>
      <c r="L67" s="18"/>
    </row>
    <row r="68" spans="1:12" ht="10.5" customHeight="1">
      <c r="A68" s="426" t="s">
        <v>213</v>
      </c>
      <c r="B68" s="427"/>
      <c r="C68" s="427"/>
      <c r="D68" s="427"/>
      <c r="E68" s="427"/>
      <c r="F68" s="160">
        <v>63</v>
      </c>
      <c r="G68" s="9">
        <v>38</v>
      </c>
      <c r="H68" s="9">
        <v>8014588.86</v>
      </c>
      <c r="I68" s="9">
        <v>3920495.57</v>
      </c>
      <c r="J68" s="9">
        <v>1173053.23</v>
      </c>
      <c r="K68" s="9">
        <v>456412.84</v>
      </c>
      <c r="L68" s="18"/>
    </row>
    <row r="69" spans="1:12" ht="12.75" customHeight="1">
      <c r="A69" s="437" t="s">
        <v>214</v>
      </c>
      <c r="B69" s="431"/>
      <c r="C69" s="431"/>
      <c r="D69" s="431"/>
      <c r="E69" s="431"/>
      <c r="F69" s="160">
        <v>64</v>
      </c>
      <c r="G69" s="9">
        <v>17</v>
      </c>
      <c r="H69" s="9">
        <v>3040421.21</v>
      </c>
      <c r="I69" s="9">
        <v>899578.13</v>
      </c>
      <c r="J69" s="9">
        <v>2427609.74</v>
      </c>
      <c r="K69" s="9">
        <v>601698.49</v>
      </c>
      <c r="L69" s="18"/>
    </row>
    <row r="70" spans="1:12" ht="22.5" customHeight="1">
      <c r="A70" s="437" t="s">
        <v>215</v>
      </c>
      <c r="B70" s="427"/>
      <c r="C70" s="427"/>
      <c r="D70" s="427"/>
      <c r="E70" s="427"/>
      <c r="F70" s="160">
        <v>65</v>
      </c>
      <c r="G70" s="9">
        <v>227</v>
      </c>
      <c r="H70" s="9">
        <v>243385213.979</v>
      </c>
      <c r="I70" s="9">
        <v>63843211.66</v>
      </c>
      <c r="J70" s="9">
        <v>53515207.88</v>
      </c>
      <c r="K70" s="9">
        <v>2797662.92</v>
      </c>
      <c r="L70" s="18"/>
    </row>
    <row r="71" spans="1:12" ht="12" customHeight="1">
      <c r="A71" s="439" t="s">
        <v>216</v>
      </c>
      <c r="B71" s="440"/>
      <c r="C71" s="440"/>
      <c r="D71" s="440"/>
      <c r="E71" s="150" t="s">
        <v>278</v>
      </c>
      <c r="F71" s="160">
        <v>66</v>
      </c>
      <c r="G71" s="9">
        <v>13</v>
      </c>
      <c r="H71" s="9">
        <v>6523123.55</v>
      </c>
      <c r="I71" s="9">
        <v>42955.12</v>
      </c>
      <c r="J71" s="9">
        <v>168803.56</v>
      </c>
      <c r="K71" s="9">
        <v>12203.76</v>
      </c>
      <c r="L71" s="18"/>
    </row>
    <row r="72" spans="1:12" ht="12" customHeight="1">
      <c r="A72" s="440"/>
      <c r="B72" s="440"/>
      <c r="C72" s="440"/>
      <c r="D72" s="440"/>
      <c r="E72" s="150" t="s">
        <v>279</v>
      </c>
      <c r="F72" s="160">
        <v>67</v>
      </c>
      <c r="G72" s="9">
        <v>6</v>
      </c>
      <c r="H72" s="9">
        <v>1710976.9</v>
      </c>
      <c r="I72" s="9">
        <v>228883.05</v>
      </c>
      <c r="J72" s="9">
        <v>241297.3</v>
      </c>
      <c r="K72" s="9">
        <v>0</v>
      </c>
      <c r="L72" s="18"/>
    </row>
    <row r="73" spans="1:12" ht="12" customHeight="1">
      <c r="A73" s="440"/>
      <c r="B73" s="440"/>
      <c r="C73" s="440"/>
      <c r="D73" s="440"/>
      <c r="E73" s="150" t="s">
        <v>280</v>
      </c>
      <c r="F73" s="160">
        <v>68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18"/>
    </row>
    <row r="74" spans="1:12" ht="27" customHeight="1">
      <c r="A74" s="437" t="s">
        <v>217</v>
      </c>
      <c r="B74" s="427"/>
      <c r="C74" s="427"/>
      <c r="D74" s="427"/>
      <c r="E74" s="427"/>
      <c r="F74" s="160">
        <v>69</v>
      </c>
      <c r="G74" s="9">
        <v>3</v>
      </c>
      <c r="H74" s="9">
        <v>6630</v>
      </c>
      <c r="I74" s="9">
        <v>0</v>
      </c>
      <c r="J74" s="9">
        <v>0</v>
      </c>
      <c r="K74" s="9">
        <v>0</v>
      </c>
      <c r="L74" s="18"/>
    </row>
    <row r="75" spans="1:12" ht="12" customHeight="1">
      <c r="A75" s="426" t="s">
        <v>218</v>
      </c>
      <c r="B75" s="427"/>
      <c r="C75" s="427"/>
      <c r="D75" s="427"/>
      <c r="E75" s="427"/>
      <c r="F75" s="160">
        <v>70</v>
      </c>
      <c r="G75" s="9">
        <v>6293</v>
      </c>
      <c r="H75" s="9">
        <v>5128312397.39271</v>
      </c>
      <c r="I75" s="9">
        <v>718816962.45137</v>
      </c>
      <c r="J75" s="9">
        <v>3199331344.6817</v>
      </c>
      <c r="K75" s="9">
        <v>576600675.94</v>
      </c>
      <c r="L75" s="18"/>
    </row>
    <row r="76" spans="1:12" ht="14.25" customHeight="1">
      <c r="A76" s="426" t="s">
        <v>219</v>
      </c>
      <c r="B76" s="427"/>
      <c r="C76" s="427"/>
      <c r="D76" s="427"/>
      <c r="E76" s="427"/>
      <c r="F76" s="160">
        <v>71</v>
      </c>
      <c r="G76" s="9">
        <v>697</v>
      </c>
      <c r="H76" s="9">
        <v>50317188.99</v>
      </c>
      <c r="I76" s="9">
        <v>9095684.16</v>
      </c>
      <c r="J76" s="9">
        <v>23146823.49</v>
      </c>
      <c r="K76" s="9">
        <v>6058176.52</v>
      </c>
      <c r="L76" s="18"/>
    </row>
    <row r="77" spans="1:12" ht="22.5" customHeight="1">
      <c r="A77" s="437" t="s">
        <v>220</v>
      </c>
      <c r="B77" s="427"/>
      <c r="C77" s="427"/>
      <c r="D77" s="427"/>
      <c r="E77" s="427"/>
      <c r="F77" s="160">
        <v>72</v>
      </c>
      <c r="G77" s="9">
        <v>2967</v>
      </c>
      <c r="H77" s="9">
        <v>442104869.2474</v>
      </c>
      <c r="I77" s="9">
        <v>84249168.3574</v>
      </c>
      <c r="J77" s="9">
        <v>192734930.5174</v>
      </c>
      <c r="K77" s="9">
        <v>15377304.2504</v>
      </c>
      <c r="L77" s="18"/>
    </row>
    <row r="78" spans="1:12" ht="14.25" customHeight="1">
      <c r="A78" s="426" t="s">
        <v>221</v>
      </c>
      <c r="B78" s="427"/>
      <c r="C78" s="427"/>
      <c r="D78" s="427"/>
      <c r="E78" s="427"/>
      <c r="F78" s="160">
        <v>73</v>
      </c>
      <c r="G78" s="9">
        <v>22</v>
      </c>
      <c r="H78" s="9">
        <v>6750216.516</v>
      </c>
      <c r="I78" s="9">
        <v>2828349.9</v>
      </c>
      <c r="J78" s="9">
        <v>1513350.006</v>
      </c>
      <c r="K78" s="9">
        <v>48103.97</v>
      </c>
      <c r="L78" s="18"/>
    </row>
    <row r="79" spans="1:12" ht="12.75" customHeight="1">
      <c r="A79" s="421" t="s">
        <v>222</v>
      </c>
      <c r="B79" s="422"/>
      <c r="C79" s="422"/>
      <c r="D79" s="422"/>
      <c r="E79" s="423"/>
      <c r="F79" s="160">
        <v>74</v>
      </c>
      <c r="G79" s="9">
        <v>993</v>
      </c>
      <c r="H79" s="9">
        <v>1108074535.09</v>
      </c>
      <c r="I79" s="9">
        <v>14985778.83</v>
      </c>
      <c r="J79" s="9">
        <v>261033058.02</v>
      </c>
      <c r="K79" s="9">
        <v>4352210.19</v>
      </c>
      <c r="L79" s="18"/>
    </row>
    <row r="80" spans="1:11" ht="15" customHeight="1">
      <c r="A80" s="21"/>
      <c r="B80" s="21"/>
      <c r="C80" s="21"/>
      <c r="D80" s="21"/>
      <c r="E80" s="156"/>
      <c r="F80" s="21"/>
      <c r="G80" s="156"/>
      <c r="H80" s="21"/>
      <c r="I80" s="21"/>
      <c r="J80" s="21"/>
      <c r="K80" s="21"/>
    </row>
  </sheetData>
  <mergeCells count="54">
    <mergeCell ref="A78:E78"/>
    <mergeCell ref="A69:E69"/>
    <mergeCell ref="A70:E70"/>
    <mergeCell ref="A71:D73"/>
    <mergeCell ref="A74:E74"/>
    <mergeCell ref="A77:E77"/>
    <mergeCell ref="A75:E75"/>
    <mergeCell ref="B52:E52"/>
    <mergeCell ref="B47:E47"/>
    <mergeCell ref="B54:E54"/>
    <mergeCell ref="B60:E60"/>
    <mergeCell ref="B58:E58"/>
    <mergeCell ref="B62:E62"/>
    <mergeCell ref="B59:E59"/>
    <mergeCell ref="A68:E68"/>
    <mergeCell ref="A65:E65"/>
    <mergeCell ref="B61:E61"/>
    <mergeCell ref="A64:E64"/>
    <mergeCell ref="A66:E66"/>
    <mergeCell ref="G2:G3"/>
    <mergeCell ref="B23:E23"/>
    <mergeCell ref="B13:E13"/>
    <mergeCell ref="B14:E14"/>
    <mergeCell ref="A2:E3"/>
    <mergeCell ref="B15:E15"/>
    <mergeCell ref="C17:C21"/>
    <mergeCell ref="A4:E4"/>
    <mergeCell ref="A5:E5"/>
    <mergeCell ref="B7:E7"/>
    <mergeCell ref="A79:E79"/>
    <mergeCell ref="B29:E29"/>
    <mergeCell ref="B30:E30"/>
    <mergeCell ref="B31:E31"/>
    <mergeCell ref="B49:E49"/>
    <mergeCell ref="B46:E46"/>
    <mergeCell ref="B51:E51"/>
    <mergeCell ref="A76:E76"/>
    <mergeCell ref="A67:E67"/>
    <mergeCell ref="B53:E53"/>
    <mergeCell ref="B24:E24"/>
    <mergeCell ref="B26:E26"/>
    <mergeCell ref="B28:E28"/>
    <mergeCell ref="B48:E48"/>
    <mergeCell ref="B45:E45"/>
    <mergeCell ref="H2:K2"/>
    <mergeCell ref="A1:K1"/>
    <mergeCell ref="B50:E50"/>
    <mergeCell ref="A6:A62"/>
    <mergeCell ref="B8:E8"/>
    <mergeCell ref="B25:E25"/>
    <mergeCell ref="B56:E56"/>
    <mergeCell ref="B57:E57"/>
    <mergeCell ref="B27:E27"/>
    <mergeCell ref="B55:E55"/>
  </mergeCells>
  <printOptions/>
  <pageMargins left="0.4330708661417323" right="0" top="0.31496062992125984" bottom="0" header="0" footer="0"/>
  <pageSetup horizontalDpi="180" verticalDpi="18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selection activeCell="I4" sqref="I4"/>
    </sheetView>
  </sheetViews>
  <sheetFormatPr defaultColWidth="9.140625" defaultRowHeight="15.75"/>
  <cols>
    <col min="1" max="1" width="32.57421875" style="0" customWidth="1"/>
    <col min="2" max="2" width="2.57421875" style="0" customWidth="1"/>
    <col min="3" max="3" width="16.28125" style="0" customWidth="1"/>
    <col min="4" max="4" width="14.57421875" style="0" customWidth="1"/>
    <col min="5" max="5" width="12.57421875" style="0" customWidth="1"/>
    <col min="6" max="6" width="11.57421875" style="0" customWidth="1"/>
    <col min="7" max="7" width="12.57421875" style="0" customWidth="1"/>
    <col min="8" max="8" width="11.57421875" style="0" customWidth="1"/>
    <col min="256" max="16384" width="10.28125" style="0" customWidth="1"/>
  </cols>
  <sheetData>
    <row r="1" spans="1:10" ht="75" customHeight="1">
      <c r="A1" s="445" t="s">
        <v>381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8" ht="29.25" customHeight="1">
      <c r="A2" s="48"/>
      <c r="B2" s="48"/>
      <c r="C2" s="48"/>
      <c r="D2" s="48"/>
      <c r="E2" s="68"/>
      <c r="F2" s="68"/>
      <c r="G2" s="68"/>
      <c r="H2" s="68"/>
    </row>
    <row r="3" spans="1:9" ht="15.75">
      <c r="A3" s="441"/>
      <c r="B3" s="379" t="s">
        <v>293</v>
      </c>
      <c r="C3" s="443" t="s">
        <v>294</v>
      </c>
      <c r="D3" s="170" t="s">
        <v>17</v>
      </c>
      <c r="E3" s="446" t="s">
        <v>283</v>
      </c>
      <c r="F3" s="250"/>
      <c r="G3" s="250"/>
      <c r="H3" s="246"/>
      <c r="I3" s="18"/>
    </row>
    <row r="4" spans="1:9" ht="99.75" customHeight="1">
      <c r="A4" s="442"/>
      <c r="B4" s="380"/>
      <c r="C4" s="444"/>
      <c r="D4" s="171" t="s">
        <v>24</v>
      </c>
      <c r="E4" s="172" t="s">
        <v>284</v>
      </c>
      <c r="F4" s="172" t="s">
        <v>295</v>
      </c>
      <c r="G4" s="172" t="s">
        <v>286</v>
      </c>
      <c r="H4" s="172" t="s">
        <v>295</v>
      </c>
      <c r="I4" s="18"/>
    </row>
    <row r="5" spans="1:9" ht="16.5" customHeight="1">
      <c r="A5" s="50" t="s">
        <v>2</v>
      </c>
      <c r="B5" s="50" t="s">
        <v>11</v>
      </c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18"/>
    </row>
    <row r="6" spans="1:9" ht="51" customHeight="1">
      <c r="A6" s="166" t="s">
        <v>287</v>
      </c>
      <c r="B6" s="50">
        <v>1</v>
      </c>
      <c r="C6" s="9">
        <v>134</v>
      </c>
      <c r="D6" s="9">
        <v>62</v>
      </c>
      <c r="E6" s="9">
        <v>28905377.95</v>
      </c>
      <c r="F6" s="9">
        <v>27237507.71</v>
      </c>
      <c r="G6" s="9">
        <v>938449.84</v>
      </c>
      <c r="H6" s="9">
        <v>44440</v>
      </c>
      <c r="I6" s="18"/>
    </row>
    <row r="7" spans="1:9" ht="35.25" customHeight="1">
      <c r="A7" s="167" t="s">
        <v>288</v>
      </c>
      <c r="B7" s="50">
        <v>2</v>
      </c>
      <c r="C7" s="9">
        <v>43</v>
      </c>
      <c r="D7" s="9">
        <v>19</v>
      </c>
      <c r="E7" s="9">
        <v>220840</v>
      </c>
      <c r="F7" s="9">
        <v>0</v>
      </c>
      <c r="G7" s="9">
        <v>0</v>
      </c>
      <c r="H7" s="9">
        <v>0</v>
      </c>
      <c r="I7" s="18"/>
    </row>
    <row r="8" spans="1:9" ht="58.5" customHeight="1">
      <c r="A8" s="166" t="s">
        <v>289</v>
      </c>
      <c r="B8" s="50">
        <v>3</v>
      </c>
      <c r="C8" s="9">
        <v>47</v>
      </c>
      <c r="D8" s="9">
        <v>20</v>
      </c>
      <c r="E8" s="9">
        <v>1531645.41</v>
      </c>
      <c r="F8" s="9">
        <v>0</v>
      </c>
      <c r="G8" s="9">
        <v>550489</v>
      </c>
      <c r="H8" s="9">
        <v>0</v>
      </c>
      <c r="I8" s="18"/>
    </row>
    <row r="9" spans="1:9" ht="51" customHeight="1">
      <c r="A9" s="167" t="s">
        <v>290</v>
      </c>
      <c r="B9" s="50">
        <v>4</v>
      </c>
      <c r="C9" s="9">
        <v>9</v>
      </c>
      <c r="D9" s="9">
        <v>4</v>
      </c>
      <c r="E9" s="9">
        <v>537500.01</v>
      </c>
      <c r="F9" s="9">
        <v>0</v>
      </c>
      <c r="G9" s="9">
        <v>537500</v>
      </c>
      <c r="H9" s="9">
        <v>0</v>
      </c>
      <c r="I9" s="18"/>
    </row>
    <row r="10" spans="1:9" ht="35.25" customHeight="1">
      <c r="A10" s="166" t="s">
        <v>291</v>
      </c>
      <c r="B10" s="50">
        <v>5</v>
      </c>
      <c r="C10" s="9">
        <v>207</v>
      </c>
      <c r="D10" s="9">
        <v>92</v>
      </c>
      <c r="E10" s="9">
        <v>177016774.23</v>
      </c>
      <c r="F10" s="9">
        <v>40027146.72</v>
      </c>
      <c r="G10" s="9">
        <v>43997659.56</v>
      </c>
      <c r="H10" s="9">
        <v>22556877.01</v>
      </c>
      <c r="I10" s="18"/>
    </row>
    <row r="11" spans="1:9" ht="25.5" customHeight="1">
      <c r="A11" s="166" t="s">
        <v>292</v>
      </c>
      <c r="B11" s="50">
        <v>6</v>
      </c>
      <c r="C11" s="9">
        <v>4</v>
      </c>
      <c r="D11" s="9">
        <v>2</v>
      </c>
      <c r="E11" s="9">
        <v>629380.08</v>
      </c>
      <c r="F11" s="9">
        <v>0</v>
      </c>
      <c r="G11" s="9">
        <v>601948.3</v>
      </c>
      <c r="H11" s="9">
        <v>0</v>
      </c>
      <c r="I11" s="18"/>
    </row>
    <row r="12" spans="1:9" ht="25.5" customHeight="1">
      <c r="A12" s="168" t="s">
        <v>9</v>
      </c>
      <c r="B12" s="50">
        <v>7</v>
      </c>
      <c r="C12" s="173">
        <f aca="true" t="shared" si="0" ref="C12:H12">SUM(C6,C8,C10,C11)</f>
        <v>392</v>
      </c>
      <c r="D12" s="173">
        <f t="shared" si="0"/>
        <v>176</v>
      </c>
      <c r="E12" s="173">
        <f t="shared" si="0"/>
        <v>208083177.67</v>
      </c>
      <c r="F12" s="173">
        <f t="shared" si="0"/>
        <v>67264654.43</v>
      </c>
      <c r="G12" s="173">
        <f t="shared" si="0"/>
        <v>46088546.7</v>
      </c>
      <c r="H12" s="173">
        <f t="shared" si="0"/>
        <v>22601317.01</v>
      </c>
      <c r="I12" s="18"/>
    </row>
    <row r="13" spans="1:8" ht="16.5" customHeight="1">
      <c r="A13" s="21"/>
      <c r="B13" s="169"/>
      <c r="C13" s="21"/>
      <c r="D13" s="21"/>
      <c r="E13" s="21"/>
      <c r="F13" s="21"/>
      <c r="G13" s="21"/>
      <c r="H13" s="21"/>
    </row>
  </sheetData>
  <mergeCells count="5">
    <mergeCell ref="A3:A4"/>
    <mergeCell ref="B3:B4"/>
    <mergeCell ref="C3:C4"/>
    <mergeCell ref="A1:J1"/>
    <mergeCell ref="E3:H3"/>
  </mergeCells>
  <printOptions/>
  <pageMargins left="1.7716535433070868" right="0" top="0.7874015748031497" bottom="0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D6" sqref="D6"/>
    </sheetView>
  </sheetViews>
  <sheetFormatPr defaultColWidth="9.140625" defaultRowHeight="15.75"/>
  <cols>
    <col min="1" max="1" width="37.28125" style="0" customWidth="1"/>
    <col min="2" max="2" width="4.00390625" style="0" customWidth="1"/>
    <col min="3" max="3" width="15.57421875" style="0" customWidth="1"/>
    <col min="4" max="5" width="12.57421875" style="0" customWidth="1"/>
    <col min="6" max="7" width="15.57421875" style="0" customWidth="1"/>
  </cols>
  <sheetData>
    <row r="1" spans="1:7" ht="49.5" customHeight="1">
      <c r="A1" s="447" t="s">
        <v>296</v>
      </c>
      <c r="B1" s="447"/>
      <c r="C1" s="447"/>
      <c r="D1" s="447"/>
      <c r="E1" s="447"/>
      <c r="F1" s="447"/>
      <c r="G1" s="447"/>
    </row>
    <row r="2" spans="1:8" ht="21" customHeight="1">
      <c r="A2" s="441"/>
      <c r="B2" s="443" t="s">
        <v>38</v>
      </c>
      <c r="C2" s="443" t="s">
        <v>382</v>
      </c>
      <c r="D2" s="452" t="s">
        <v>41</v>
      </c>
      <c r="E2" s="453"/>
      <c r="F2" s="453"/>
      <c r="G2" s="454"/>
      <c r="H2" s="18"/>
    </row>
    <row r="3" spans="1:8" ht="21" customHeight="1">
      <c r="A3" s="448"/>
      <c r="B3" s="450"/>
      <c r="C3" s="450"/>
      <c r="D3" s="455" t="s">
        <v>306</v>
      </c>
      <c r="E3" s="170" t="s">
        <v>23</v>
      </c>
      <c r="F3" s="455" t="s">
        <v>307</v>
      </c>
      <c r="G3" s="455" t="s">
        <v>308</v>
      </c>
      <c r="H3" s="18"/>
    </row>
    <row r="4" spans="1:8" ht="66" customHeight="1">
      <c r="A4" s="449"/>
      <c r="B4" s="451"/>
      <c r="C4" s="451"/>
      <c r="D4" s="455"/>
      <c r="E4" s="171" t="s">
        <v>24</v>
      </c>
      <c r="F4" s="455"/>
      <c r="G4" s="455"/>
      <c r="H4" s="18"/>
    </row>
    <row r="5" spans="1:8" ht="16.5" customHeight="1">
      <c r="A5" s="50" t="s">
        <v>2</v>
      </c>
      <c r="B5" s="50" t="s">
        <v>11</v>
      </c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18"/>
    </row>
    <row r="6" spans="1:8" ht="24.75" customHeight="1">
      <c r="A6" s="166" t="s">
        <v>297</v>
      </c>
      <c r="B6" s="50">
        <v>1</v>
      </c>
      <c r="C6" s="9">
        <v>56</v>
      </c>
      <c r="D6" s="9">
        <v>20</v>
      </c>
      <c r="E6" s="9">
        <v>10</v>
      </c>
      <c r="F6" s="9">
        <v>29</v>
      </c>
      <c r="G6" s="9">
        <v>7</v>
      </c>
      <c r="H6" s="18"/>
    </row>
    <row r="7" spans="1:8" ht="30" customHeight="1">
      <c r="A7" s="167" t="s">
        <v>298</v>
      </c>
      <c r="B7" s="50">
        <v>2</v>
      </c>
      <c r="C7" s="9">
        <v>22</v>
      </c>
      <c r="D7" s="9">
        <v>3</v>
      </c>
      <c r="E7" s="9">
        <v>1</v>
      </c>
      <c r="F7" s="9">
        <v>16</v>
      </c>
      <c r="G7" s="9">
        <v>3</v>
      </c>
      <c r="H7" s="18"/>
    </row>
    <row r="8" spans="1:8" ht="33" customHeight="1">
      <c r="A8" s="166" t="s">
        <v>299</v>
      </c>
      <c r="B8" s="50">
        <v>3</v>
      </c>
      <c r="C8" s="9">
        <v>2369</v>
      </c>
      <c r="D8" s="9">
        <v>1681</v>
      </c>
      <c r="E8" s="9">
        <v>954</v>
      </c>
      <c r="F8" s="9">
        <v>455</v>
      </c>
      <c r="G8" s="9">
        <v>233</v>
      </c>
      <c r="H8" s="18"/>
    </row>
    <row r="9" spans="1:8" ht="33" customHeight="1">
      <c r="A9" s="166" t="s">
        <v>300</v>
      </c>
      <c r="B9" s="50">
        <v>4</v>
      </c>
      <c r="C9" s="9">
        <v>1</v>
      </c>
      <c r="D9" s="9">
        <v>0</v>
      </c>
      <c r="E9" s="9">
        <v>0</v>
      </c>
      <c r="F9" s="9">
        <v>0</v>
      </c>
      <c r="G9" s="9">
        <v>1</v>
      </c>
      <c r="H9" s="18"/>
    </row>
    <row r="10" spans="1:8" ht="33" customHeight="1">
      <c r="A10" s="166" t="s">
        <v>301</v>
      </c>
      <c r="B10" s="50">
        <v>5</v>
      </c>
      <c r="C10" s="9">
        <v>1</v>
      </c>
      <c r="D10" s="9">
        <v>1</v>
      </c>
      <c r="E10" s="9">
        <v>0</v>
      </c>
      <c r="F10" s="9">
        <v>0</v>
      </c>
      <c r="G10" s="9">
        <v>0</v>
      </c>
      <c r="H10" s="18"/>
    </row>
    <row r="11" spans="1:8" ht="36.75" customHeight="1">
      <c r="A11" s="166" t="s">
        <v>302</v>
      </c>
      <c r="B11" s="50">
        <v>6</v>
      </c>
      <c r="C11" s="9">
        <v>104</v>
      </c>
      <c r="D11" s="9">
        <v>69</v>
      </c>
      <c r="E11" s="9">
        <v>31</v>
      </c>
      <c r="F11" s="9">
        <v>18</v>
      </c>
      <c r="G11" s="9">
        <v>17</v>
      </c>
      <c r="H11" s="18"/>
    </row>
    <row r="12" spans="1:8" ht="23.25" customHeight="1">
      <c r="A12" s="166" t="s">
        <v>303</v>
      </c>
      <c r="B12" s="50">
        <v>7</v>
      </c>
      <c r="C12" s="9">
        <v>3154</v>
      </c>
      <c r="D12" s="9">
        <v>2494</v>
      </c>
      <c r="E12" s="9">
        <v>1790</v>
      </c>
      <c r="F12" s="9">
        <v>265</v>
      </c>
      <c r="G12" s="9">
        <v>395</v>
      </c>
      <c r="H12" s="18"/>
    </row>
    <row r="13" spans="1:8" ht="33" customHeight="1">
      <c r="A13" s="166" t="s">
        <v>304</v>
      </c>
      <c r="B13" s="50">
        <v>8</v>
      </c>
      <c r="C13" s="9">
        <v>1274</v>
      </c>
      <c r="D13" s="9">
        <v>936</v>
      </c>
      <c r="E13" s="9">
        <v>443</v>
      </c>
      <c r="F13" s="9">
        <v>192</v>
      </c>
      <c r="G13" s="9">
        <v>146</v>
      </c>
      <c r="H13" s="18"/>
    </row>
    <row r="14" spans="1:8" ht="24.75" customHeight="1">
      <c r="A14" s="166" t="s">
        <v>305</v>
      </c>
      <c r="B14" s="50">
        <v>9</v>
      </c>
      <c r="C14" s="9">
        <v>4438</v>
      </c>
      <c r="D14" s="9">
        <v>3333</v>
      </c>
      <c r="E14" s="9">
        <v>1864</v>
      </c>
      <c r="F14" s="9">
        <v>709</v>
      </c>
      <c r="G14" s="9">
        <v>396</v>
      </c>
      <c r="H14" s="18"/>
    </row>
    <row r="15" spans="1:8" ht="24.75" customHeight="1">
      <c r="A15" s="174" t="s">
        <v>9</v>
      </c>
      <c r="B15" s="50">
        <v>10</v>
      </c>
      <c r="C15" s="175">
        <f>SUM(C6,C8:C14)</f>
        <v>11397</v>
      </c>
      <c r="D15" s="175">
        <f>SUM(D6,D8:D14)</f>
        <v>8534</v>
      </c>
      <c r="E15" s="175">
        <f>SUM(E6,E8:E14)</f>
        <v>5092</v>
      </c>
      <c r="F15" s="175">
        <f>SUM(F6,F8:F14)</f>
        <v>1668</v>
      </c>
      <c r="G15" s="175">
        <f>SUM(G6,G8:G14)</f>
        <v>1195</v>
      </c>
      <c r="H15" s="18"/>
    </row>
    <row r="16" spans="1:7" ht="15.75">
      <c r="A16" s="21"/>
      <c r="B16" s="21"/>
      <c r="C16" s="21"/>
      <c r="D16" s="21"/>
      <c r="E16" s="21"/>
      <c r="F16" s="21"/>
      <c r="G16" s="21"/>
    </row>
  </sheetData>
  <mergeCells count="8">
    <mergeCell ref="A1:G1"/>
    <mergeCell ref="A2:A4"/>
    <mergeCell ref="C2:C4"/>
    <mergeCell ref="B2:B4"/>
    <mergeCell ref="D2:G2"/>
    <mergeCell ref="D3:D4"/>
    <mergeCell ref="F3:F4"/>
    <mergeCell ref="G3:G4"/>
  </mergeCells>
  <printOptions/>
  <pageMargins left="1.968503937007874" right="0" top="1.1811023622047245" bottom="0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E6" sqref="E6"/>
    </sheetView>
  </sheetViews>
  <sheetFormatPr defaultColWidth="9.140625" defaultRowHeight="15.75"/>
  <cols>
    <col min="1" max="1" width="32.7109375" style="0" customWidth="1"/>
    <col min="2" max="2" width="2.57421875" style="0" customWidth="1"/>
    <col min="3" max="3" width="11.7109375" style="0" customWidth="1"/>
    <col min="4" max="4" width="10.57421875" style="0" customWidth="1"/>
    <col min="5" max="5" width="11.00390625" style="0" customWidth="1"/>
    <col min="6" max="6" width="11.7109375" style="0" customWidth="1"/>
    <col min="7" max="7" width="12.140625" style="0" customWidth="1"/>
    <col min="8" max="8" width="10.57421875" style="0" customWidth="1"/>
    <col min="9" max="9" width="12.140625" style="0" customWidth="1"/>
    <col min="10" max="10" width="10.57421875" style="0" customWidth="1"/>
    <col min="11" max="11" width="8.57421875" style="0" customWidth="1"/>
    <col min="12" max="12" width="12.00390625" style="0" customWidth="1"/>
    <col min="13" max="255" width="9.00390625" style="0" customWidth="1"/>
  </cols>
  <sheetData>
    <row r="1" spans="1:12" ht="78" customHeight="1">
      <c r="A1" s="456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8"/>
    </row>
    <row r="2" spans="1:13" ht="23.25" customHeight="1">
      <c r="A2" s="176"/>
      <c r="B2" s="379" t="s">
        <v>38</v>
      </c>
      <c r="C2" s="379" t="s">
        <v>315</v>
      </c>
      <c r="D2" s="341" t="s">
        <v>316</v>
      </c>
      <c r="E2" s="246"/>
      <c r="F2" s="379" t="s">
        <v>318</v>
      </c>
      <c r="G2" s="341" t="s">
        <v>316</v>
      </c>
      <c r="H2" s="246"/>
      <c r="I2" s="379" t="s">
        <v>321</v>
      </c>
      <c r="J2" s="341" t="s">
        <v>316</v>
      </c>
      <c r="K2" s="246"/>
      <c r="L2" s="379" t="s">
        <v>324</v>
      </c>
      <c r="M2" s="18"/>
    </row>
    <row r="3" spans="1:13" ht="95.25" customHeight="1">
      <c r="A3" s="177"/>
      <c r="B3" s="380"/>
      <c r="C3" s="380"/>
      <c r="D3" s="53" t="s">
        <v>317</v>
      </c>
      <c r="E3" s="53" t="s">
        <v>383</v>
      </c>
      <c r="F3" s="380"/>
      <c r="G3" s="53" t="s">
        <v>319</v>
      </c>
      <c r="H3" s="53" t="s">
        <v>320</v>
      </c>
      <c r="I3" s="380"/>
      <c r="J3" s="53" t="s">
        <v>322</v>
      </c>
      <c r="K3" s="53" t="s">
        <v>323</v>
      </c>
      <c r="L3" s="380"/>
      <c r="M3" s="18"/>
    </row>
    <row r="4" spans="1:13" ht="16.5">
      <c r="A4" s="50" t="s">
        <v>2</v>
      </c>
      <c r="B4" s="50" t="s">
        <v>11</v>
      </c>
      <c r="C4" s="50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10</v>
      </c>
      <c r="M4" s="18"/>
    </row>
    <row r="5" spans="1:13" ht="21.75" customHeight="1">
      <c r="A5" s="178" t="s">
        <v>309</v>
      </c>
      <c r="B5" s="50">
        <v>1</v>
      </c>
      <c r="C5" s="58">
        <f aca="true" t="shared" si="0" ref="C5:L5">SUM(C6:C7,C9,C11,C12)</f>
        <v>881</v>
      </c>
      <c r="D5" s="58">
        <f t="shared" si="0"/>
        <v>588</v>
      </c>
      <c r="E5" s="58">
        <f t="shared" si="0"/>
        <v>293</v>
      </c>
      <c r="F5" s="58">
        <f t="shared" si="0"/>
        <v>396</v>
      </c>
      <c r="G5" s="58">
        <f t="shared" si="0"/>
        <v>359</v>
      </c>
      <c r="H5" s="58">
        <f t="shared" si="0"/>
        <v>37</v>
      </c>
      <c r="I5" s="58">
        <f t="shared" si="0"/>
        <v>202</v>
      </c>
      <c r="J5" s="58">
        <f t="shared" si="0"/>
        <v>42</v>
      </c>
      <c r="K5" s="58">
        <f t="shared" si="0"/>
        <v>160</v>
      </c>
      <c r="L5" s="58">
        <f t="shared" si="0"/>
        <v>446</v>
      </c>
      <c r="M5" s="18"/>
    </row>
    <row r="6" spans="1:13" ht="42" customHeight="1">
      <c r="A6" s="51" t="s">
        <v>310</v>
      </c>
      <c r="B6" s="54">
        <v>2</v>
      </c>
      <c r="C6" s="9">
        <v>82</v>
      </c>
      <c r="D6" s="9">
        <v>54</v>
      </c>
      <c r="E6" s="9">
        <v>28</v>
      </c>
      <c r="F6" s="9">
        <v>55</v>
      </c>
      <c r="G6" s="9">
        <v>54</v>
      </c>
      <c r="H6" s="9">
        <v>1</v>
      </c>
      <c r="I6" s="9">
        <v>13</v>
      </c>
      <c r="J6" s="9">
        <v>2</v>
      </c>
      <c r="K6" s="9">
        <v>11</v>
      </c>
      <c r="L6" s="9">
        <v>39</v>
      </c>
      <c r="M6" s="18"/>
    </row>
    <row r="7" spans="1:13" ht="30.75" customHeight="1">
      <c r="A7" s="51" t="s">
        <v>311</v>
      </c>
      <c r="B7" s="54">
        <v>3</v>
      </c>
      <c r="C7" s="9">
        <v>462</v>
      </c>
      <c r="D7" s="9">
        <v>345</v>
      </c>
      <c r="E7" s="9">
        <v>117</v>
      </c>
      <c r="F7" s="9">
        <v>119</v>
      </c>
      <c r="G7" s="9">
        <v>106</v>
      </c>
      <c r="H7" s="9">
        <v>13</v>
      </c>
      <c r="I7" s="9">
        <v>38</v>
      </c>
      <c r="J7" s="9">
        <v>10</v>
      </c>
      <c r="K7" s="9">
        <v>28</v>
      </c>
      <c r="L7" s="9">
        <v>176</v>
      </c>
      <c r="M7" s="18"/>
    </row>
    <row r="8" spans="1:13" ht="32.25" customHeight="1">
      <c r="A8" s="179" t="s">
        <v>312</v>
      </c>
      <c r="B8" s="54">
        <v>4</v>
      </c>
      <c r="C8" s="9">
        <v>1</v>
      </c>
      <c r="D8" s="9">
        <v>0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8"/>
    </row>
    <row r="9" spans="1:13" ht="23.25" customHeight="1">
      <c r="A9" s="46" t="s">
        <v>313</v>
      </c>
      <c r="B9" s="50">
        <v>5</v>
      </c>
      <c r="C9" s="9">
        <v>9</v>
      </c>
      <c r="D9" s="9">
        <v>2</v>
      </c>
      <c r="E9" s="9">
        <v>7</v>
      </c>
      <c r="F9" s="9">
        <v>5</v>
      </c>
      <c r="G9" s="9">
        <v>3</v>
      </c>
      <c r="H9" s="9">
        <v>2</v>
      </c>
      <c r="I9" s="9">
        <v>3</v>
      </c>
      <c r="J9" s="9">
        <v>2</v>
      </c>
      <c r="K9" s="9">
        <v>1</v>
      </c>
      <c r="L9" s="9">
        <v>7</v>
      </c>
      <c r="M9" s="18"/>
    </row>
    <row r="10" spans="1:13" ht="31.5" customHeight="1">
      <c r="A10" s="179" t="s">
        <v>312</v>
      </c>
      <c r="B10" s="54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8"/>
    </row>
    <row r="11" spans="1:13" ht="23.25" customHeight="1">
      <c r="A11" s="46" t="s">
        <v>314</v>
      </c>
      <c r="B11" s="50">
        <v>7</v>
      </c>
      <c r="C11" s="9">
        <v>224</v>
      </c>
      <c r="D11" s="9">
        <v>140</v>
      </c>
      <c r="E11" s="9">
        <v>84</v>
      </c>
      <c r="F11" s="9">
        <v>177</v>
      </c>
      <c r="G11" s="9">
        <v>157</v>
      </c>
      <c r="H11" s="9">
        <v>20</v>
      </c>
      <c r="I11" s="9">
        <v>133</v>
      </c>
      <c r="J11" s="9">
        <v>18</v>
      </c>
      <c r="K11" s="9">
        <v>115</v>
      </c>
      <c r="L11" s="9">
        <v>191</v>
      </c>
      <c r="M11" s="18"/>
    </row>
    <row r="12" spans="1:13" ht="20.25" customHeight="1">
      <c r="A12" s="46" t="s">
        <v>46</v>
      </c>
      <c r="B12" s="50">
        <v>8</v>
      </c>
      <c r="C12" s="9">
        <v>104</v>
      </c>
      <c r="D12" s="9">
        <v>47</v>
      </c>
      <c r="E12" s="9">
        <v>57</v>
      </c>
      <c r="F12" s="9">
        <v>40</v>
      </c>
      <c r="G12" s="9">
        <v>39</v>
      </c>
      <c r="H12" s="9">
        <v>1</v>
      </c>
      <c r="I12" s="9">
        <v>15</v>
      </c>
      <c r="J12" s="9">
        <v>10</v>
      </c>
      <c r="K12" s="9">
        <v>5</v>
      </c>
      <c r="L12" s="9">
        <v>33</v>
      </c>
      <c r="M12" s="18"/>
    </row>
    <row r="13" spans="1:12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3:5" ht="12.75" customHeight="1">
      <c r="C14" s="180"/>
      <c r="D14" s="180"/>
      <c r="E14" s="180"/>
    </row>
    <row r="15" spans="3:5" ht="12.75" customHeight="1">
      <c r="C15" s="181"/>
      <c r="D15" s="181"/>
      <c r="E15" s="181"/>
    </row>
    <row r="16" spans="3:5" ht="12.75" customHeight="1">
      <c r="C16" s="180"/>
      <c r="D16" s="180"/>
      <c r="E16" s="180"/>
    </row>
    <row r="17" spans="3:5" ht="12.75" customHeight="1">
      <c r="C17" s="180"/>
      <c r="D17" s="180"/>
      <c r="E17" s="180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9">
    <mergeCell ref="A1:L1"/>
    <mergeCell ref="D2:E2"/>
    <mergeCell ref="G2:H2"/>
    <mergeCell ref="J2:K2"/>
    <mergeCell ref="L2:L3"/>
    <mergeCell ref="B2:B3"/>
    <mergeCell ref="C2:C3"/>
    <mergeCell ref="F2:F3"/>
    <mergeCell ref="I2:I3"/>
  </mergeCells>
  <printOptions/>
  <pageMargins left="0.5905511811023623" right="0" top="1.1811023622047245" bottom="0.984251968503937" header="0.5118110236220472" footer="0.5118110236220472"/>
  <pageSetup horizontalDpi="180" verticalDpi="18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2"/>
  <sheetViews>
    <sheetView showGridLines="0" workbookViewId="0" topLeftCell="A10">
      <selection activeCell="F4" sqref="F4"/>
    </sheetView>
  </sheetViews>
  <sheetFormatPr defaultColWidth="9.140625" defaultRowHeight="15.75"/>
  <cols>
    <col min="1" max="1" width="30.00390625" style="0" customWidth="1"/>
    <col min="2" max="2" width="6.421875" style="0" customWidth="1"/>
    <col min="3" max="3" width="14.57421875" style="0" customWidth="1"/>
    <col min="4" max="4" width="12.421875" style="0" customWidth="1"/>
    <col min="5" max="5" width="10.421875" style="0" customWidth="1"/>
    <col min="6" max="6" width="12.00390625" style="0" customWidth="1"/>
    <col min="7" max="7" width="12.8515625" style="0" customWidth="1"/>
    <col min="8" max="8" width="12.7109375" style="0" customWidth="1"/>
    <col min="9" max="9" width="12.8515625" style="0" customWidth="1"/>
    <col min="10" max="10" width="13.421875" style="0" customWidth="1"/>
    <col min="11" max="255" width="9.00390625" style="0" customWidth="1"/>
  </cols>
  <sheetData>
    <row r="1" spans="1:10" ht="15.75" customHeight="1">
      <c r="A1" s="461" t="s">
        <v>376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28.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</row>
    <row r="3" spans="1:10" ht="15.75">
      <c r="A3" s="85" t="s">
        <v>325</v>
      </c>
      <c r="B3" s="68"/>
      <c r="C3" s="68"/>
      <c r="D3" s="68"/>
      <c r="E3" s="68"/>
      <c r="F3" s="68"/>
      <c r="G3" s="68"/>
      <c r="H3" s="68"/>
      <c r="I3" s="68"/>
      <c r="J3" s="68"/>
    </row>
    <row r="4" spans="1:11" ht="15.75">
      <c r="A4" s="182"/>
      <c r="B4" s="186" t="s">
        <v>281</v>
      </c>
      <c r="C4" s="186" t="s">
        <v>330</v>
      </c>
      <c r="D4" s="186"/>
      <c r="E4" s="186"/>
      <c r="F4" s="186"/>
      <c r="G4" s="186"/>
      <c r="H4" s="186"/>
      <c r="I4" s="186"/>
      <c r="J4" s="186"/>
      <c r="K4" s="18"/>
    </row>
    <row r="5" spans="1:11" ht="15.75">
      <c r="A5" s="183"/>
      <c r="B5" s="187" t="s">
        <v>329</v>
      </c>
      <c r="C5" s="188" t="s">
        <v>331</v>
      </c>
      <c r="D5" s="188"/>
      <c r="E5" s="188"/>
      <c r="F5" s="188"/>
      <c r="G5" s="188"/>
      <c r="H5" s="188"/>
      <c r="I5" s="188"/>
      <c r="J5" s="188"/>
      <c r="K5" s="18"/>
    </row>
    <row r="6" spans="1:11" ht="31.5">
      <c r="A6" s="183"/>
      <c r="B6" s="187"/>
      <c r="C6" s="186" t="s">
        <v>332</v>
      </c>
      <c r="D6" s="193" t="s">
        <v>335</v>
      </c>
      <c r="E6" s="193" t="s">
        <v>341</v>
      </c>
      <c r="F6" s="193" t="s">
        <v>343</v>
      </c>
      <c r="G6" s="193" t="s">
        <v>345</v>
      </c>
      <c r="H6" s="186" t="s">
        <v>346</v>
      </c>
      <c r="I6" s="214" t="s">
        <v>384</v>
      </c>
      <c r="J6" s="202"/>
      <c r="K6" s="18"/>
    </row>
    <row r="7" spans="1:11" ht="15.75">
      <c r="A7" s="184"/>
      <c r="B7" s="188"/>
      <c r="C7" s="188"/>
      <c r="D7" s="194"/>
      <c r="E7" s="194"/>
      <c r="F7" s="194"/>
      <c r="G7" s="194"/>
      <c r="H7" s="188"/>
      <c r="I7" s="215"/>
      <c r="J7" s="202"/>
      <c r="K7" s="18"/>
    </row>
    <row r="8" spans="1:11" ht="16.5">
      <c r="A8" s="87" t="s">
        <v>2</v>
      </c>
      <c r="B8" s="87" t="s">
        <v>11</v>
      </c>
      <c r="C8" s="87">
        <v>1</v>
      </c>
      <c r="D8" s="87">
        <v>2</v>
      </c>
      <c r="E8" s="87">
        <v>3</v>
      </c>
      <c r="F8" s="87">
        <v>4</v>
      </c>
      <c r="G8" s="87">
        <v>5</v>
      </c>
      <c r="H8" s="87">
        <v>6</v>
      </c>
      <c r="I8" s="87">
        <v>7</v>
      </c>
      <c r="J8" s="87">
        <v>8</v>
      </c>
      <c r="K8" s="18"/>
    </row>
    <row r="9" spans="1:11" ht="16.5">
      <c r="A9" s="124" t="s">
        <v>15</v>
      </c>
      <c r="B9" s="87">
        <v>1</v>
      </c>
      <c r="C9" s="9">
        <v>221140496</v>
      </c>
      <c r="D9" s="9">
        <v>981929</v>
      </c>
      <c r="E9" s="9">
        <v>501535</v>
      </c>
      <c r="F9" s="9">
        <v>264110</v>
      </c>
      <c r="G9" s="9">
        <v>0</v>
      </c>
      <c r="H9" s="9">
        <v>137688</v>
      </c>
      <c r="I9" s="9">
        <v>1944</v>
      </c>
      <c r="J9" s="9">
        <v>0</v>
      </c>
      <c r="K9" s="18"/>
    </row>
    <row r="10" spans="1:10" ht="15.75">
      <c r="A10" s="21"/>
      <c r="B10" s="189"/>
      <c r="C10" s="191" t="s">
        <v>333</v>
      </c>
      <c r="D10" s="195" t="s">
        <v>336</v>
      </c>
      <c r="E10" s="21"/>
      <c r="F10" s="21"/>
      <c r="G10" s="21"/>
      <c r="H10" s="21"/>
      <c r="I10" s="21"/>
      <c r="J10" s="21"/>
    </row>
    <row r="11" spans="2:4" ht="15.75">
      <c r="B11" s="190"/>
      <c r="D11" s="89" t="s">
        <v>337</v>
      </c>
    </row>
    <row r="12" ht="15.75">
      <c r="B12" s="190"/>
    </row>
    <row r="13" spans="1:10" ht="15.75">
      <c r="A13" s="85" t="s">
        <v>326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1" ht="15.75">
      <c r="A14" s="182"/>
      <c r="B14" s="186" t="s">
        <v>281</v>
      </c>
      <c r="C14" s="221" t="s">
        <v>171</v>
      </c>
      <c r="D14" s="189"/>
      <c r="E14" s="189"/>
      <c r="F14" s="189"/>
      <c r="G14" s="189"/>
      <c r="H14" s="189"/>
      <c r="I14" s="189"/>
      <c r="J14" s="222"/>
      <c r="K14" s="18"/>
    </row>
    <row r="15" spans="1:11" ht="15.75">
      <c r="A15" s="183"/>
      <c r="B15" s="187" t="s">
        <v>329</v>
      </c>
      <c r="C15" s="219" t="s">
        <v>334</v>
      </c>
      <c r="D15" s="125"/>
      <c r="E15" s="125"/>
      <c r="F15" s="125"/>
      <c r="G15" s="125"/>
      <c r="H15" s="125"/>
      <c r="I15" s="125"/>
      <c r="J15" s="220"/>
      <c r="K15" s="18"/>
    </row>
    <row r="16" spans="1:11" ht="31.5">
      <c r="A16" s="184"/>
      <c r="B16" s="188"/>
      <c r="C16" s="192" t="s">
        <v>332</v>
      </c>
      <c r="D16" s="172" t="s">
        <v>335</v>
      </c>
      <c r="E16" s="172" t="s">
        <v>341</v>
      </c>
      <c r="F16" s="172" t="s">
        <v>343</v>
      </c>
      <c r="G16" s="172" t="s">
        <v>345</v>
      </c>
      <c r="H16" s="192" t="s">
        <v>346</v>
      </c>
      <c r="I16" s="201"/>
      <c r="J16" s="201"/>
      <c r="K16" s="18"/>
    </row>
    <row r="17" spans="1:11" ht="16.5">
      <c r="A17" s="87" t="s">
        <v>2</v>
      </c>
      <c r="B17" s="87" t="s">
        <v>11</v>
      </c>
      <c r="C17" s="87">
        <v>1</v>
      </c>
      <c r="D17" s="87">
        <v>2</v>
      </c>
      <c r="E17" s="87">
        <v>3</v>
      </c>
      <c r="F17" s="87">
        <v>4</v>
      </c>
      <c r="G17" s="87">
        <v>5</v>
      </c>
      <c r="H17" s="87">
        <v>6</v>
      </c>
      <c r="I17" s="87">
        <v>7</v>
      </c>
      <c r="J17" s="87">
        <v>8</v>
      </c>
      <c r="K17" s="18"/>
    </row>
    <row r="18" spans="1:11" ht="16.5">
      <c r="A18" s="124" t="s">
        <v>15</v>
      </c>
      <c r="B18" s="87">
        <v>1</v>
      </c>
      <c r="C18" s="9">
        <v>2761769</v>
      </c>
      <c r="D18" s="9">
        <v>9187</v>
      </c>
      <c r="E18" s="9">
        <v>13019</v>
      </c>
      <c r="F18" s="9">
        <v>0</v>
      </c>
      <c r="G18" s="9">
        <v>0</v>
      </c>
      <c r="H18" s="9">
        <v>245</v>
      </c>
      <c r="I18" s="9">
        <v>0</v>
      </c>
      <c r="J18" s="9">
        <v>0</v>
      </c>
      <c r="K18" s="18"/>
    </row>
    <row r="19" spans="1:10" ht="15.75">
      <c r="A19" s="21"/>
      <c r="B19" s="189"/>
      <c r="C19" s="191" t="s">
        <v>333</v>
      </c>
      <c r="D19" s="195" t="s">
        <v>336</v>
      </c>
      <c r="E19" s="21"/>
      <c r="F19" s="21"/>
      <c r="G19" s="21"/>
      <c r="H19" s="21"/>
      <c r="I19" s="21"/>
      <c r="J19" s="21"/>
    </row>
    <row r="20" spans="2:4" ht="15.75">
      <c r="B20" s="190"/>
      <c r="D20" s="89" t="s">
        <v>337</v>
      </c>
    </row>
    <row r="21" ht="15.75">
      <c r="B21" s="190"/>
    </row>
    <row r="22" spans="1:6" ht="15.75">
      <c r="A22" s="85" t="s">
        <v>327</v>
      </c>
      <c r="B22" s="125"/>
      <c r="C22" s="68"/>
      <c r="D22" s="196"/>
      <c r="E22" s="68"/>
      <c r="F22" s="68"/>
    </row>
    <row r="23" spans="1:8" ht="15.75">
      <c r="A23" s="182"/>
      <c r="B23" s="186" t="s">
        <v>281</v>
      </c>
      <c r="C23" s="186" t="s">
        <v>152</v>
      </c>
      <c r="D23" s="216" t="s">
        <v>338</v>
      </c>
      <c r="E23" s="217"/>
      <c r="F23" s="218"/>
      <c r="G23" s="197"/>
      <c r="H23" s="190"/>
    </row>
    <row r="24" spans="1:8" ht="31.5">
      <c r="A24" s="184"/>
      <c r="B24" s="188" t="s">
        <v>329</v>
      </c>
      <c r="C24" s="188"/>
      <c r="D24" s="172" t="s">
        <v>339</v>
      </c>
      <c r="E24" s="172" t="s">
        <v>342</v>
      </c>
      <c r="F24" s="172" t="s">
        <v>344</v>
      </c>
      <c r="G24" s="198"/>
      <c r="H24" s="190"/>
    </row>
    <row r="25" spans="1:12" ht="16.5">
      <c r="A25" s="87" t="s">
        <v>2</v>
      </c>
      <c r="B25" s="87" t="s">
        <v>11</v>
      </c>
      <c r="C25" s="87">
        <v>1</v>
      </c>
      <c r="D25" s="87">
        <v>2</v>
      </c>
      <c r="E25" s="87">
        <v>3</v>
      </c>
      <c r="F25" s="87">
        <v>4</v>
      </c>
      <c r="G25" s="197"/>
      <c r="H25" s="190"/>
      <c r="I25" s="89"/>
      <c r="J25" s="89"/>
      <c r="K25" s="89"/>
      <c r="L25" s="89"/>
    </row>
    <row r="26" spans="1:12" ht="51" customHeight="1">
      <c r="A26" s="185" t="s">
        <v>328</v>
      </c>
      <c r="B26" s="87">
        <v>1</v>
      </c>
      <c r="C26" s="141">
        <v>329715</v>
      </c>
      <c r="D26" s="9">
        <v>20046</v>
      </c>
      <c r="E26" s="9">
        <v>86087</v>
      </c>
      <c r="F26" s="9">
        <v>223583</v>
      </c>
      <c r="G26" s="199"/>
      <c r="H26" s="200"/>
      <c r="I26" s="89"/>
      <c r="J26" s="89"/>
      <c r="K26" s="89"/>
      <c r="L26" s="89"/>
    </row>
    <row r="28" spans="1:28" s="230" customFormat="1" ht="96.75" customHeight="1">
      <c r="A28" s="459" t="s">
        <v>388</v>
      </c>
      <c r="B28" s="460"/>
      <c r="C28" s="460"/>
      <c r="D28" s="234"/>
      <c r="E28" s="224" t="s">
        <v>171</v>
      </c>
      <c r="F28" s="225"/>
      <c r="G28" s="226" t="s">
        <v>389</v>
      </c>
      <c r="H28" s="226"/>
      <c r="I28" s="227" t="s">
        <v>390</v>
      </c>
      <c r="J28" s="228"/>
      <c r="K28" s="228"/>
      <c r="L28" s="228"/>
      <c r="M28" s="228"/>
      <c r="N28" s="229" t="s">
        <v>391</v>
      </c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</row>
    <row r="29" spans="1:10" s="230" customFormat="1" ht="47.25" customHeight="1">
      <c r="A29" s="237" t="s">
        <v>392</v>
      </c>
      <c r="B29" s="235"/>
      <c r="C29" s="235"/>
      <c r="D29" s="236"/>
      <c r="E29" s="240" t="s">
        <v>340</v>
      </c>
      <c r="F29" s="231"/>
      <c r="G29" s="238" t="s">
        <v>393</v>
      </c>
      <c r="H29" s="239"/>
      <c r="I29" s="223"/>
      <c r="J29" s="223"/>
    </row>
    <row r="30" spans="1:10" s="230" customFormat="1" ht="29.25" customHeight="1">
      <c r="A30" s="223"/>
      <c r="B30" s="223"/>
      <c r="C30" s="223"/>
      <c r="D30" s="223"/>
      <c r="E30" s="240" t="s">
        <v>340</v>
      </c>
      <c r="F30" s="223"/>
      <c r="G30" s="232"/>
      <c r="H30" s="233"/>
      <c r="I30" s="223"/>
      <c r="J30" s="223"/>
    </row>
    <row r="31" spans="1:10" s="230" customFormat="1" ht="18.75">
      <c r="A31" s="223"/>
      <c r="B31" s="223" t="s">
        <v>394</v>
      </c>
      <c r="C31" s="241" t="s">
        <v>377</v>
      </c>
      <c r="D31" s="223"/>
      <c r="E31" s="223"/>
      <c r="F31" s="223"/>
      <c r="G31" s="223"/>
      <c r="H31" s="223"/>
      <c r="I31" s="223"/>
      <c r="J31" s="223"/>
    </row>
    <row r="32" spans="1:10" s="230" customFormat="1" ht="18.75">
      <c r="A32" s="223"/>
      <c r="B32" s="223"/>
      <c r="C32" s="223" t="s">
        <v>395</v>
      </c>
      <c r="D32" s="223"/>
      <c r="E32" s="223"/>
      <c r="F32" s="223"/>
      <c r="G32" s="223"/>
      <c r="H32" s="223"/>
      <c r="I32" s="223"/>
      <c r="J32" s="223"/>
    </row>
  </sheetData>
  <mergeCells count="2">
    <mergeCell ref="A28:C28"/>
    <mergeCell ref="A1:J2"/>
  </mergeCells>
  <printOptions/>
  <pageMargins left="0.984251968503937" right="0" top="0.1968503937007874" bottom="0.2362204724409449" header="0.35433070866141736" footer="0.2362204724409449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 topLeftCell="A1">
      <selection activeCell="R2" sqref="R2:R5"/>
    </sheetView>
  </sheetViews>
  <sheetFormatPr defaultColWidth="9.140625" defaultRowHeight="15.75"/>
  <cols>
    <col min="1" max="1" width="31.8515625" style="0" customWidth="1"/>
    <col min="2" max="2" width="3.00390625" style="0" customWidth="1"/>
    <col min="3" max="3" width="10.28125" style="0" customWidth="1"/>
    <col min="5" max="5" width="13.7109375" style="0" customWidth="1"/>
    <col min="7" max="7" width="11.421875" style="0" customWidth="1"/>
    <col min="10" max="10" width="13.8515625" style="0" customWidth="1"/>
    <col min="11" max="11" width="8.57421875" style="0" customWidth="1"/>
    <col min="12" max="12" width="9.421875" style="0" customWidth="1"/>
    <col min="13" max="13" width="8.7109375" style="0" customWidth="1"/>
    <col min="14" max="14" width="12.57421875" style="0" customWidth="1"/>
    <col min="15" max="15" width="11.00390625" style="0" customWidth="1"/>
    <col min="17" max="17" width="13.421875" style="0" customWidth="1"/>
    <col min="18" max="18" width="12.57421875" style="0" customWidth="1"/>
    <col min="19" max="255" width="9.00390625" style="0" customWidth="1"/>
  </cols>
  <sheetData>
    <row r="1" spans="1:18" ht="39.75" customHeight="1">
      <c r="A1" s="256" t="s">
        <v>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8"/>
    </row>
    <row r="2" spans="1:19" ht="36" customHeight="1">
      <c r="A2" s="300"/>
      <c r="B2" s="245" t="s">
        <v>10</v>
      </c>
      <c r="C2" s="245" t="s">
        <v>12</v>
      </c>
      <c r="D2" s="259" t="s">
        <v>14</v>
      </c>
      <c r="E2" s="250"/>
      <c r="F2" s="250"/>
      <c r="G2" s="246"/>
      <c r="H2" s="259" t="s">
        <v>21</v>
      </c>
      <c r="I2" s="247"/>
      <c r="J2" s="247"/>
      <c r="K2" s="247"/>
      <c r="L2" s="247"/>
      <c r="M2" s="247"/>
      <c r="N2" s="248"/>
      <c r="O2" s="245" t="s">
        <v>29</v>
      </c>
      <c r="P2" s="2" t="s">
        <v>17</v>
      </c>
      <c r="Q2" s="245" t="s">
        <v>31</v>
      </c>
      <c r="R2" s="245" t="s">
        <v>32</v>
      </c>
      <c r="S2" s="18"/>
    </row>
    <row r="3" spans="1:19" ht="15" customHeight="1">
      <c r="A3" s="244"/>
      <c r="B3" s="242"/>
      <c r="C3" s="242"/>
      <c r="D3" s="245" t="s">
        <v>15</v>
      </c>
      <c r="E3" s="296" t="s">
        <v>17</v>
      </c>
      <c r="F3" s="297"/>
      <c r="G3" s="298"/>
      <c r="H3" s="245" t="s">
        <v>15</v>
      </c>
      <c r="I3" s="249" t="s">
        <v>17</v>
      </c>
      <c r="J3" s="247"/>
      <c r="K3" s="247"/>
      <c r="L3" s="247"/>
      <c r="M3" s="247"/>
      <c r="N3" s="248"/>
      <c r="O3" s="244"/>
      <c r="P3" s="245" t="s">
        <v>30</v>
      </c>
      <c r="Q3" s="242"/>
      <c r="R3" s="242"/>
      <c r="S3" s="18"/>
    </row>
    <row r="4" spans="1:19" ht="17.25" customHeight="1">
      <c r="A4" s="244"/>
      <c r="B4" s="242"/>
      <c r="C4" s="242"/>
      <c r="D4" s="244"/>
      <c r="E4" s="245" t="s">
        <v>18</v>
      </c>
      <c r="F4" s="245" t="s">
        <v>19</v>
      </c>
      <c r="G4" s="245" t="s">
        <v>20</v>
      </c>
      <c r="H4" s="244"/>
      <c r="I4" s="245" t="s">
        <v>22</v>
      </c>
      <c r="J4" s="4" t="s">
        <v>23</v>
      </c>
      <c r="K4" s="299" t="s">
        <v>25</v>
      </c>
      <c r="L4" s="299" t="s">
        <v>26</v>
      </c>
      <c r="M4" s="299" t="s">
        <v>27</v>
      </c>
      <c r="N4" s="299" t="s">
        <v>28</v>
      </c>
      <c r="O4" s="244"/>
      <c r="P4" s="244"/>
      <c r="Q4" s="242"/>
      <c r="R4" s="242"/>
      <c r="S4" s="18"/>
    </row>
    <row r="5" spans="1:19" ht="87.75" customHeight="1">
      <c r="A5" s="295"/>
      <c r="B5" s="243"/>
      <c r="C5" s="243"/>
      <c r="D5" s="243"/>
      <c r="E5" s="295"/>
      <c r="F5" s="295"/>
      <c r="G5" s="295"/>
      <c r="H5" s="243"/>
      <c r="I5" s="295"/>
      <c r="J5" s="17" t="s">
        <v>24</v>
      </c>
      <c r="K5" s="299"/>
      <c r="L5" s="299"/>
      <c r="M5" s="299"/>
      <c r="N5" s="299"/>
      <c r="O5" s="295"/>
      <c r="P5" s="295"/>
      <c r="Q5" s="243"/>
      <c r="R5" s="243"/>
      <c r="S5" s="18"/>
    </row>
    <row r="6" spans="1:19" ht="23.25" customHeight="1">
      <c r="A6" s="2" t="s">
        <v>2</v>
      </c>
      <c r="B6" s="2" t="s">
        <v>11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18"/>
    </row>
    <row r="7" spans="1:19" ht="52.5" customHeight="1">
      <c r="A7" s="3" t="s">
        <v>3</v>
      </c>
      <c r="B7" s="2">
        <v>1</v>
      </c>
      <c r="C7" s="9">
        <v>5396</v>
      </c>
      <c r="D7" s="9">
        <v>21091</v>
      </c>
      <c r="E7" s="9">
        <v>347</v>
      </c>
      <c r="F7" s="9">
        <v>6085</v>
      </c>
      <c r="G7" s="9">
        <v>14468</v>
      </c>
      <c r="H7" s="9">
        <v>15644</v>
      </c>
      <c r="I7" s="9">
        <v>12213</v>
      </c>
      <c r="J7" s="9">
        <v>5728</v>
      </c>
      <c r="K7" s="9">
        <v>2023</v>
      </c>
      <c r="L7" s="9">
        <v>1408</v>
      </c>
      <c r="M7" s="9">
        <v>9</v>
      </c>
      <c r="N7" s="9">
        <v>2672</v>
      </c>
      <c r="O7" s="9">
        <v>4220</v>
      </c>
      <c r="P7" s="9">
        <v>1389</v>
      </c>
      <c r="Q7" s="9">
        <v>8</v>
      </c>
      <c r="R7" s="9">
        <v>157</v>
      </c>
      <c r="S7" s="18"/>
    </row>
    <row r="8" spans="1:19" ht="53.25" customHeight="1">
      <c r="A8" s="3" t="s">
        <v>4</v>
      </c>
      <c r="B8" s="2">
        <v>2</v>
      </c>
      <c r="C8" s="9">
        <v>17659</v>
      </c>
      <c r="D8" s="9">
        <v>110253</v>
      </c>
      <c r="E8" s="9">
        <v>789</v>
      </c>
      <c r="F8" s="9">
        <v>25966</v>
      </c>
      <c r="G8" s="9">
        <v>83061</v>
      </c>
      <c r="H8" s="9">
        <v>86701</v>
      </c>
      <c r="I8" s="9">
        <v>72374</v>
      </c>
      <c r="J8" s="9">
        <v>62638</v>
      </c>
      <c r="K8" s="9">
        <v>11001</v>
      </c>
      <c r="L8" s="9">
        <v>3326</v>
      </c>
      <c r="M8" s="9">
        <v>19</v>
      </c>
      <c r="N8" s="9">
        <v>6528</v>
      </c>
      <c r="O8" s="9">
        <v>14019</v>
      </c>
      <c r="P8" s="9">
        <v>5265</v>
      </c>
      <c r="Q8" s="9">
        <v>22</v>
      </c>
      <c r="R8" s="9">
        <v>282</v>
      </c>
      <c r="S8" s="18"/>
    </row>
    <row r="9" spans="1:19" ht="24.75" customHeight="1">
      <c r="A9" s="4" t="s">
        <v>5</v>
      </c>
      <c r="B9" s="2">
        <v>3</v>
      </c>
      <c r="C9" s="9">
        <v>11949</v>
      </c>
      <c r="D9" s="9">
        <v>14809</v>
      </c>
      <c r="E9" s="9">
        <v>470</v>
      </c>
      <c r="F9" s="9">
        <v>5145</v>
      </c>
      <c r="G9" s="9">
        <v>9130</v>
      </c>
      <c r="H9" s="9">
        <v>10382</v>
      </c>
      <c r="I9" s="16">
        <v>0</v>
      </c>
      <c r="J9" s="16">
        <v>0</v>
      </c>
      <c r="K9" s="9">
        <v>9859</v>
      </c>
      <c r="L9" s="9">
        <v>523</v>
      </c>
      <c r="M9" s="16">
        <v>0</v>
      </c>
      <c r="N9" s="9">
        <v>96</v>
      </c>
      <c r="O9" s="9">
        <v>10697</v>
      </c>
      <c r="P9" s="9">
        <v>477</v>
      </c>
      <c r="Q9" s="9">
        <v>1</v>
      </c>
      <c r="R9" s="16">
        <v>0</v>
      </c>
      <c r="S9" s="18"/>
    </row>
    <row r="10" spans="1:19" ht="36.75" customHeight="1">
      <c r="A10" s="3" t="s">
        <v>6</v>
      </c>
      <c r="B10" s="2">
        <v>4</v>
      </c>
      <c r="C10" s="9">
        <v>1576</v>
      </c>
      <c r="D10" s="9">
        <v>2124</v>
      </c>
      <c r="E10" s="9">
        <v>409</v>
      </c>
      <c r="F10" s="9">
        <v>321</v>
      </c>
      <c r="G10" s="9">
        <v>1381</v>
      </c>
      <c r="H10" s="9">
        <v>1693</v>
      </c>
      <c r="I10" s="9">
        <v>1187</v>
      </c>
      <c r="J10" s="9">
        <v>586</v>
      </c>
      <c r="K10" s="9">
        <v>275</v>
      </c>
      <c r="L10" s="9">
        <v>231</v>
      </c>
      <c r="M10" s="9">
        <v>0</v>
      </c>
      <c r="N10" s="9">
        <v>300</v>
      </c>
      <c r="O10" s="9">
        <v>1264</v>
      </c>
      <c r="P10" s="9">
        <v>556</v>
      </c>
      <c r="Q10" s="9">
        <v>2</v>
      </c>
      <c r="R10" s="9">
        <v>18</v>
      </c>
      <c r="S10" s="18"/>
    </row>
    <row r="11" spans="1:19" ht="96.75" customHeight="1">
      <c r="A11" s="3" t="s">
        <v>7</v>
      </c>
      <c r="B11" s="2">
        <v>5</v>
      </c>
      <c r="C11" s="9">
        <v>251</v>
      </c>
      <c r="D11" s="9">
        <v>596</v>
      </c>
      <c r="E11" s="9">
        <v>8</v>
      </c>
      <c r="F11" s="9">
        <v>219</v>
      </c>
      <c r="G11" s="9">
        <v>367</v>
      </c>
      <c r="H11" s="9">
        <v>392</v>
      </c>
      <c r="I11" s="9">
        <v>276</v>
      </c>
      <c r="J11" s="9">
        <v>178</v>
      </c>
      <c r="K11" s="9">
        <v>80</v>
      </c>
      <c r="L11" s="9">
        <v>36</v>
      </c>
      <c r="M11" s="9">
        <v>0</v>
      </c>
      <c r="N11" s="9">
        <v>4</v>
      </c>
      <c r="O11" s="9">
        <v>226</v>
      </c>
      <c r="P11" s="9">
        <v>123</v>
      </c>
      <c r="Q11" s="9">
        <v>0</v>
      </c>
      <c r="R11" s="9">
        <v>3</v>
      </c>
      <c r="S11" s="18"/>
    </row>
    <row r="12" spans="1:19" ht="51.75" customHeight="1">
      <c r="A12" s="3" t="s">
        <v>8</v>
      </c>
      <c r="B12" s="2">
        <v>6</v>
      </c>
      <c r="C12" s="9">
        <v>4172</v>
      </c>
      <c r="D12" s="9">
        <v>16253</v>
      </c>
      <c r="E12" s="9">
        <v>704</v>
      </c>
      <c r="F12" s="9">
        <v>5044</v>
      </c>
      <c r="G12" s="9">
        <v>10377</v>
      </c>
      <c r="H12" s="9">
        <v>11397</v>
      </c>
      <c r="I12" s="9">
        <v>8534</v>
      </c>
      <c r="J12" s="9">
        <v>5092</v>
      </c>
      <c r="K12" s="9">
        <v>1669</v>
      </c>
      <c r="L12" s="9">
        <v>1194</v>
      </c>
      <c r="M12" s="9">
        <v>6</v>
      </c>
      <c r="N12" s="9">
        <v>1121</v>
      </c>
      <c r="O12" s="9">
        <v>3152</v>
      </c>
      <c r="P12" s="9">
        <v>1165</v>
      </c>
      <c r="Q12" s="9">
        <v>7</v>
      </c>
      <c r="R12" s="9">
        <v>206</v>
      </c>
      <c r="S12" s="18"/>
    </row>
    <row r="13" spans="1:19" ht="24" customHeight="1">
      <c r="A13" s="5" t="s">
        <v>9</v>
      </c>
      <c r="B13" s="2">
        <v>7</v>
      </c>
      <c r="C13" s="19">
        <f aca="true" t="shared" si="0" ref="C13:R13">SUM(C7:C12)</f>
        <v>41003</v>
      </c>
      <c r="D13" s="19">
        <f t="shared" si="0"/>
        <v>165126</v>
      </c>
      <c r="E13" s="19">
        <f t="shared" si="0"/>
        <v>2727</v>
      </c>
      <c r="F13" s="19">
        <f t="shared" si="0"/>
        <v>42780</v>
      </c>
      <c r="G13" s="19">
        <f t="shared" si="0"/>
        <v>118784</v>
      </c>
      <c r="H13" s="19">
        <f t="shared" si="0"/>
        <v>126209</v>
      </c>
      <c r="I13" s="19">
        <f t="shared" si="0"/>
        <v>94584</v>
      </c>
      <c r="J13" s="19">
        <f t="shared" si="0"/>
        <v>74222</v>
      </c>
      <c r="K13" s="19">
        <f t="shared" si="0"/>
        <v>24907</v>
      </c>
      <c r="L13" s="19">
        <f t="shared" si="0"/>
        <v>6718</v>
      </c>
      <c r="M13" s="19">
        <f t="shared" si="0"/>
        <v>34</v>
      </c>
      <c r="N13" s="19">
        <f t="shared" si="0"/>
        <v>10721</v>
      </c>
      <c r="O13" s="19">
        <f t="shared" si="0"/>
        <v>33578</v>
      </c>
      <c r="P13" s="19">
        <f t="shared" si="0"/>
        <v>8975</v>
      </c>
      <c r="Q13" s="19">
        <f t="shared" si="0"/>
        <v>40</v>
      </c>
      <c r="R13" s="19">
        <f t="shared" si="0"/>
        <v>666</v>
      </c>
      <c r="S13" s="18"/>
    </row>
    <row r="14" spans="1:18" ht="24" customHeight="1">
      <c r="A14" s="6"/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3" ht="15.75" customHeight="1">
      <c r="A15" s="7"/>
      <c r="C15" s="11" t="s">
        <v>13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15.75" customHeight="1">
      <c r="D16" s="13" t="s">
        <v>16</v>
      </c>
    </row>
  </sheetData>
  <mergeCells count="22">
    <mergeCell ref="A2:A5"/>
    <mergeCell ref="B2:B5"/>
    <mergeCell ref="C2:C5"/>
    <mergeCell ref="I4:I5"/>
    <mergeCell ref="E4:E5"/>
    <mergeCell ref="F4:F5"/>
    <mergeCell ref="G4:G5"/>
    <mergeCell ref="K4:K5"/>
    <mergeCell ref="L4:L5"/>
    <mergeCell ref="M4:M5"/>
    <mergeCell ref="O2:O5"/>
    <mergeCell ref="N4:N5"/>
    <mergeCell ref="A1:R1"/>
    <mergeCell ref="D2:G2"/>
    <mergeCell ref="H2:N2"/>
    <mergeCell ref="I3:N3"/>
    <mergeCell ref="Q2:Q5"/>
    <mergeCell ref="R2:R5"/>
    <mergeCell ref="D3:D5"/>
    <mergeCell ref="H3:H5"/>
    <mergeCell ref="P3:P5"/>
    <mergeCell ref="E3:G3"/>
  </mergeCells>
  <printOptions/>
  <pageMargins left="0.4330708661417323" right="0" top="1.1811023622047245" bottom="0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 topLeftCell="C1">
      <selection activeCell="A1" sqref="A1:L1"/>
    </sheetView>
  </sheetViews>
  <sheetFormatPr defaultColWidth="9.140625" defaultRowHeight="15.75"/>
  <cols>
    <col min="1" max="1" width="31.8515625" style="0" customWidth="1"/>
    <col min="2" max="2" width="2.57421875" style="0" customWidth="1"/>
    <col min="3" max="3" width="15.140625" style="0" customWidth="1"/>
    <col min="4" max="4" width="13.57421875" style="0" customWidth="1"/>
    <col min="5" max="5" width="19.140625" style="0" customWidth="1"/>
    <col min="6" max="6" width="14.140625" style="0" customWidth="1"/>
    <col min="7" max="7" width="15.28125" style="0" customWidth="1"/>
    <col min="8" max="8" width="13.8515625" style="0" customWidth="1"/>
    <col min="9" max="9" width="10.140625" style="0" customWidth="1"/>
    <col min="10" max="10" width="13.57421875" style="0" customWidth="1"/>
    <col min="11" max="11" width="14.7109375" style="0" customWidth="1"/>
    <col min="12" max="12" width="10.140625" style="0" customWidth="1"/>
    <col min="13" max="255" width="9.00390625" style="0" customWidth="1"/>
  </cols>
  <sheetData>
    <row r="1" spans="1:12" ht="86.25" customHeight="1">
      <c r="A1" s="301" t="s">
        <v>373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3" ht="54.75" customHeight="1">
      <c r="A2" s="303"/>
      <c r="B2" s="304" t="s">
        <v>38</v>
      </c>
      <c r="C2" s="299" t="s">
        <v>39</v>
      </c>
      <c r="D2" s="302" t="s">
        <v>40</v>
      </c>
      <c r="E2" s="302"/>
      <c r="F2" s="302"/>
      <c r="G2" s="302"/>
      <c r="H2" s="302"/>
      <c r="I2" s="302"/>
      <c r="J2" s="302" t="s">
        <v>47</v>
      </c>
      <c r="K2" s="302"/>
      <c r="L2" s="302"/>
      <c r="M2" s="18"/>
    </row>
    <row r="3" spans="1:13" ht="16.5" customHeight="1">
      <c r="A3" s="303"/>
      <c r="B3" s="304"/>
      <c r="C3" s="299"/>
      <c r="D3" s="299" t="s">
        <v>15</v>
      </c>
      <c r="E3" s="299" t="s">
        <v>41</v>
      </c>
      <c r="F3" s="299"/>
      <c r="G3" s="299"/>
      <c r="H3" s="299"/>
      <c r="I3" s="299"/>
      <c r="J3" s="299" t="s">
        <v>15</v>
      </c>
      <c r="K3" s="299" t="s">
        <v>41</v>
      </c>
      <c r="L3" s="299"/>
      <c r="M3" s="18"/>
    </row>
    <row r="4" spans="1:13" ht="151.5" customHeight="1">
      <c r="A4" s="303"/>
      <c r="B4" s="304"/>
      <c r="C4" s="299"/>
      <c r="D4" s="299"/>
      <c r="E4" s="17" t="s">
        <v>42</v>
      </c>
      <c r="F4" s="17" t="s">
        <v>43</v>
      </c>
      <c r="G4" s="17" t="s">
        <v>44</v>
      </c>
      <c r="H4" s="17" t="s">
        <v>45</v>
      </c>
      <c r="I4" s="17" t="s">
        <v>46</v>
      </c>
      <c r="J4" s="299"/>
      <c r="K4" s="17" t="s">
        <v>48</v>
      </c>
      <c r="L4" s="17" t="s">
        <v>46</v>
      </c>
      <c r="M4" s="18"/>
    </row>
    <row r="5" spans="1:13" ht="16.5">
      <c r="A5" s="2" t="s">
        <v>2</v>
      </c>
      <c r="B5" s="2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18"/>
    </row>
    <row r="6" spans="1:13" ht="57" customHeight="1">
      <c r="A6" s="3" t="s">
        <v>33</v>
      </c>
      <c r="B6" s="2">
        <v>1</v>
      </c>
      <c r="C6" s="24">
        <f aca="true" t="shared" si="0" ref="C6:C12">SUM(D6,J6)</f>
        <v>5856</v>
      </c>
      <c r="D6" s="24">
        <f aca="true" t="shared" si="1" ref="D6:D11">SUM(E6:I6)</f>
        <v>5749</v>
      </c>
      <c r="E6" s="9">
        <v>501</v>
      </c>
      <c r="F6" s="9">
        <v>265</v>
      </c>
      <c r="G6" s="9">
        <v>107</v>
      </c>
      <c r="H6" s="22">
        <v>0</v>
      </c>
      <c r="I6" s="9">
        <v>4876</v>
      </c>
      <c r="J6" s="24">
        <f aca="true" t="shared" si="2" ref="J6:J11">SUM(K6:L6)</f>
        <v>107</v>
      </c>
      <c r="K6" s="9">
        <v>7</v>
      </c>
      <c r="L6" s="9">
        <v>100</v>
      </c>
      <c r="M6" s="18"/>
    </row>
    <row r="7" spans="1:13" ht="57" customHeight="1">
      <c r="A7" s="3" t="s">
        <v>34</v>
      </c>
      <c r="B7" s="2">
        <v>2</v>
      </c>
      <c r="C7" s="24">
        <f t="shared" si="0"/>
        <v>26759</v>
      </c>
      <c r="D7" s="24">
        <f t="shared" si="1"/>
        <v>26115</v>
      </c>
      <c r="E7" s="9">
        <v>3547</v>
      </c>
      <c r="F7" s="9">
        <v>2831</v>
      </c>
      <c r="G7" s="9">
        <v>525</v>
      </c>
      <c r="H7" s="22">
        <v>0</v>
      </c>
      <c r="I7" s="9">
        <v>19212</v>
      </c>
      <c r="J7" s="24">
        <f t="shared" si="2"/>
        <v>644</v>
      </c>
      <c r="K7" s="9">
        <v>83</v>
      </c>
      <c r="L7" s="9">
        <v>561</v>
      </c>
      <c r="M7" s="18"/>
    </row>
    <row r="8" spans="1:13" ht="30" customHeight="1">
      <c r="A8" s="20" t="s">
        <v>5</v>
      </c>
      <c r="B8" s="2">
        <v>3</v>
      </c>
      <c r="C8" s="24">
        <f t="shared" si="0"/>
        <v>56367</v>
      </c>
      <c r="D8" s="24">
        <f t="shared" si="1"/>
        <v>56363</v>
      </c>
      <c r="E8" s="22">
        <v>0</v>
      </c>
      <c r="F8" s="22">
        <v>0</v>
      </c>
      <c r="G8" s="22">
        <v>0</v>
      </c>
      <c r="H8" s="9">
        <v>56363</v>
      </c>
      <c r="I8" s="22">
        <v>0</v>
      </c>
      <c r="J8" s="24">
        <f t="shared" si="2"/>
        <v>4</v>
      </c>
      <c r="K8" s="9">
        <v>0</v>
      </c>
      <c r="L8" s="9">
        <v>4</v>
      </c>
      <c r="M8" s="23"/>
    </row>
    <row r="9" spans="1:13" ht="33.75" customHeight="1">
      <c r="A9" s="3" t="s">
        <v>35</v>
      </c>
      <c r="B9" s="2">
        <v>4</v>
      </c>
      <c r="C9" s="24">
        <f t="shared" si="0"/>
        <v>686</v>
      </c>
      <c r="D9" s="24">
        <f t="shared" si="1"/>
        <v>679</v>
      </c>
      <c r="E9" s="22">
        <v>0</v>
      </c>
      <c r="F9" s="22">
        <v>0</v>
      </c>
      <c r="G9" s="9">
        <v>11</v>
      </c>
      <c r="H9" s="22">
        <v>0</v>
      </c>
      <c r="I9" s="9">
        <v>668</v>
      </c>
      <c r="J9" s="24">
        <f t="shared" si="2"/>
        <v>7</v>
      </c>
      <c r="K9" s="9">
        <v>0</v>
      </c>
      <c r="L9" s="9">
        <v>7</v>
      </c>
      <c r="M9" s="23"/>
    </row>
    <row r="10" spans="1:13" ht="102" customHeight="1">
      <c r="A10" s="3" t="s">
        <v>36</v>
      </c>
      <c r="B10" s="2">
        <v>5</v>
      </c>
      <c r="C10" s="24">
        <f t="shared" si="0"/>
        <v>297</v>
      </c>
      <c r="D10" s="24">
        <f t="shared" si="1"/>
        <v>277</v>
      </c>
      <c r="E10" s="9">
        <v>11</v>
      </c>
      <c r="F10" s="9">
        <v>5</v>
      </c>
      <c r="G10" s="9">
        <v>4</v>
      </c>
      <c r="H10" s="22">
        <v>0</v>
      </c>
      <c r="I10" s="9">
        <v>257</v>
      </c>
      <c r="J10" s="24">
        <f t="shared" si="2"/>
        <v>20</v>
      </c>
      <c r="K10" s="9">
        <v>1</v>
      </c>
      <c r="L10" s="9">
        <v>19</v>
      </c>
      <c r="M10" s="18"/>
    </row>
    <row r="11" spans="1:13" ht="59.25" customHeight="1">
      <c r="A11" s="3" t="s">
        <v>37</v>
      </c>
      <c r="B11" s="2">
        <v>6</v>
      </c>
      <c r="C11" s="24">
        <f t="shared" si="0"/>
        <v>5423</v>
      </c>
      <c r="D11" s="24">
        <f t="shared" si="1"/>
        <v>5360</v>
      </c>
      <c r="E11" s="9">
        <v>294</v>
      </c>
      <c r="F11" s="9">
        <v>381</v>
      </c>
      <c r="G11" s="9">
        <v>153</v>
      </c>
      <c r="H11" s="22">
        <v>0</v>
      </c>
      <c r="I11" s="9">
        <v>4532</v>
      </c>
      <c r="J11" s="24">
        <f t="shared" si="2"/>
        <v>63</v>
      </c>
      <c r="K11" s="9">
        <v>31</v>
      </c>
      <c r="L11" s="9">
        <v>32</v>
      </c>
      <c r="M11" s="18"/>
    </row>
    <row r="12" spans="1:13" ht="27.75" customHeight="1">
      <c r="A12" s="5" t="s">
        <v>9</v>
      </c>
      <c r="B12" s="2">
        <v>7</v>
      </c>
      <c r="C12" s="24">
        <f t="shared" si="0"/>
        <v>95388</v>
      </c>
      <c r="D12" s="24">
        <f aca="true" t="shared" si="3" ref="D12:L12">SUM(D6:D11)</f>
        <v>94543</v>
      </c>
      <c r="E12" s="24">
        <f t="shared" si="3"/>
        <v>4353</v>
      </c>
      <c r="F12" s="24">
        <f t="shared" si="3"/>
        <v>3482</v>
      </c>
      <c r="G12" s="24">
        <f t="shared" si="3"/>
        <v>800</v>
      </c>
      <c r="H12" s="24">
        <f t="shared" si="3"/>
        <v>56363</v>
      </c>
      <c r="I12" s="24">
        <f t="shared" si="3"/>
        <v>29545</v>
      </c>
      <c r="J12" s="24">
        <f t="shared" si="3"/>
        <v>845</v>
      </c>
      <c r="K12" s="24">
        <f t="shared" si="3"/>
        <v>122</v>
      </c>
      <c r="L12" s="24">
        <f t="shared" si="3"/>
        <v>723</v>
      </c>
      <c r="M12" s="18"/>
    </row>
    <row r="13" spans="1:12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</sheetData>
  <mergeCells count="10">
    <mergeCell ref="A1:L1"/>
    <mergeCell ref="K3:L3"/>
    <mergeCell ref="J2:L2"/>
    <mergeCell ref="A2:A4"/>
    <mergeCell ref="B2:B4"/>
    <mergeCell ref="C2:C4"/>
    <mergeCell ref="D3:D4"/>
    <mergeCell ref="J3:J4"/>
    <mergeCell ref="E3:I3"/>
    <mergeCell ref="D2:I2"/>
  </mergeCells>
  <printOptions/>
  <pageMargins left="0.6692913385826772" right="0" top="0.7874015748031497" bottom="0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A1">
      <selection activeCell="A1" sqref="A1:O1"/>
    </sheetView>
  </sheetViews>
  <sheetFormatPr defaultColWidth="9.140625" defaultRowHeight="15.75"/>
  <cols>
    <col min="1" max="1" width="2.140625" style="0" customWidth="1"/>
    <col min="2" max="2" width="2.57421875" style="0" customWidth="1"/>
    <col min="3" max="3" width="37.28125" style="0" customWidth="1"/>
    <col min="4" max="4" width="4.57421875" style="0" customWidth="1"/>
    <col min="5" max="5" width="9.00390625" style="0" customWidth="1"/>
    <col min="6" max="6" width="12.7109375" style="0" customWidth="1"/>
    <col min="7" max="7" width="9.421875" style="0" customWidth="1"/>
    <col min="8" max="8" width="8.140625" style="0" customWidth="1"/>
    <col min="9" max="9" width="11.421875" style="0" customWidth="1"/>
    <col min="10" max="10" width="8.140625" style="0" customWidth="1"/>
    <col min="11" max="11" width="12.421875" style="0" customWidth="1"/>
    <col min="12" max="12" width="8.140625" style="0" customWidth="1"/>
    <col min="13" max="13" width="11.00390625" style="0" customWidth="1"/>
    <col min="14" max="14" width="8.140625" style="0" customWidth="1"/>
    <col min="15" max="255" width="9.00390625" style="0" customWidth="1"/>
  </cols>
  <sheetData>
    <row r="1" spans="1:15" ht="66" customHeight="1">
      <c r="A1" s="327" t="s">
        <v>372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6" ht="15.75" customHeight="1">
      <c r="A2" s="309"/>
      <c r="B2" s="310"/>
      <c r="C2" s="311"/>
      <c r="D2" s="318" t="s">
        <v>38</v>
      </c>
      <c r="E2" s="321" t="s">
        <v>15</v>
      </c>
      <c r="F2" s="324" t="s">
        <v>385</v>
      </c>
      <c r="G2" s="325"/>
      <c r="H2" s="325"/>
      <c r="I2" s="325"/>
      <c r="J2" s="325"/>
      <c r="K2" s="325"/>
      <c r="L2" s="325"/>
      <c r="M2" s="325"/>
      <c r="N2" s="325"/>
      <c r="O2" s="326"/>
      <c r="P2" s="18"/>
    </row>
    <row r="3" spans="1:16" ht="15.75" customHeight="1">
      <c r="A3" s="312"/>
      <c r="B3" s="313"/>
      <c r="C3" s="314"/>
      <c r="D3" s="319"/>
      <c r="E3" s="322"/>
      <c r="F3" s="305" t="s">
        <v>70</v>
      </c>
      <c r="G3" s="305" t="s">
        <v>71</v>
      </c>
      <c r="H3" s="43" t="s">
        <v>41</v>
      </c>
      <c r="I3" s="305" t="s">
        <v>73</v>
      </c>
      <c r="J3" s="43" t="s">
        <v>41</v>
      </c>
      <c r="K3" s="305" t="s">
        <v>74</v>
      </c>
      <c r="L3" s="43" t="s">
        <v>41</v>
      </c>
      <c r="M3" s="305" t="s">
        <v>75</v>
      </c>
      <c r="N3" s="43" t="s">
        <v>41</v>
      </c>
      <c r="O3" s="305" t="s">
        <v>76</v>
      </c>
      <c r="P3" s="18"/>
    </row>
    <row r="4" spans="1:16" ht="81" customHeight="1">
      <c r="A4" s="315"/>
      <c r="B4" s="316"/>
      <c r="C4" s="317"/>
      <c r="D4" s="320"/>
      <c r="E4" s="323"/>
      <c r="F4" s="306"/>
      <c r="G4" s="306"/>
      <c r="H4" s="43" t="s">
        <v>72</v>
      </c>
      <c r="I4" s="306"/>
      <c r="J4" s="43" t="s">
        <v>72</v>
      </c>
      <c r="K4" s="307"/>
      <c r="L4" s="43" t="s">
        <v>72</v>
      </c>
      <c r="M4" s="308"/>
      <c r="N4" s="43" t="s">
        <v>72</v>
      </c>
      <c r="O4" s="306"/>
      <c r="P4" s="18"/>
    </row>
    <row r="5" spans="1:16" ht="16.5" customHeight="1">
      <c r="A5" s="25" t="s">
        <v>2</v>
      </c>
      <c r="B5" s="14"/>
      <c r="C5" s="15"/>
      <c r="D5" s="2" t="s">
        <v>11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18"/>
    </row>
    <row r="6" spans="1:17" ht="16.5">
      <c r="A6" s="26" t="s">
        <v>49</v>
      </c>
      <c r="B6" s="31"/>
      <c r="C6" s="35"/>
      <c r="D6" s="2">
        <v>1</v>
      </c>
      <c r="E6" s="24">
        <f aca="true" t="shared" si="0" ref="E6:E20">SUM(F6,G6,I6,K6,M6,O6)</f>
        <v>15644</v>
      </c>
      <c r="F6" s="24">
        <f aca="true" t="shared" si="1" ref="F6:O6">SUM(F7,F10,F11,F12,F14,F16,F17,F19,F20)</f>
        <v>146</v>
      </c>
      <c r="G6" s="24">
        <f t="shared" si="1"/>
        <v>1750</v>
      </c>
      <c r="H6" s="24">
        <f t="shared" si="1"/>
        <v>836</v>
      </c>
      <c r="I6" s="24">
        <f t="shared" si="1"/>
        <v>2866</v>
      </c>
      <c r="J6" s="24">
        <f t="shared" si="1"/>
        <v>1102</v>
      </c>
      <c r="K6" s="24">
        <f t="shared" si="1"/>
        <v>1088</v>
      </c>
      <c r="L6" s="24">
        <f t="shared" si="1"/>
        <v>310</v>
      </c>
      <c r="M6" s="24">
        <f t="shared" si="1"/>
        <v>6162</v>
      </c>
      <c r="N6" s="24">
        <f t="shared" si="1"/>
        <v>1046</v>
      </c>
      <c r="O6" s="24">
        <f t="shared" si="1"/>
        <v>3632</v>
      </c>
      <c r="P6" s="18"/>
      <c r="Q6" s="44"/>
    </row>
    <row r="7" spans="1:16" ht="16.5">
      <c r="A7" s="27" t="s">
        <v>50</v>
      </c>
      <c r="B7" s="32" t="s">
        <v>55</v>
      </c>
      <c r="C7" s="36"/>
      <c r="D7" s="2">
        <v>2</v>
      </c>
      <c r="E7" s="24">
        <f t="shared" si="0"/>
        <v>5235</v>
      </c>
      <c r="F7" s="9">
        <v>18</v>
      </c>
      <c r="G7" s="9">
        <v>1430</v>
      </c>
      <c r="H7" s="9">
        <v>761</v>
      </c>
      <c r="I7" s="9">
        <v>1423</v>
      </c>
      <c r="J7" s="9">
        <v>613</v>
      </c>
      <c r="K7" s="9">
        <v>247</v>
      </c>
      <c r="L7" s="9">
        <v>55</v>
      </c>
      <c r="M7" s="9">
        <v>1147</v>
      </c>
      <c r="N7" s="9">
        <v>344</v>
      </c>
      <c r="O7" s="9">
        <v>970</v>
      </c>
      <c r="P7" s="18"/>
    </row>
    <row r="8" spans="1:16" ht="16.5">
      <c r="A8" s="335" t="s">
        <v>51</v>
      </c>
      <c r="B8" s="328" t="s">
        <v>56</v>
      </c>
      <c r="C8" s="37" t="s">
        <v>65</v>
      </c>
      <c r="D8" s="2">
        <v>3</v>
      </c>
      <c r="E8" s="24">
        <f t="shared" si="0"/>
        <v>2746</v>
      </c>
      <c r="F8" s="9">
        <v>5</v>
      </c>
      <c r="G8" s="9">
        <v>1300</v>
      </c>
      <c r="H8" s="9">
        <v>697</v>
      </c>
      <c r="I8" s="9">
        <v>444</v>
      </c>
      <c r="J8" s="9">
        <v>193</v>
      </c>
      <c r="K8" s="9">
        <v>119</v>
      </c>
      <c r="L8" s="9">
        <v>22</v>
      </c>
      <c r="M8" s="9">
        <v>558</v>
      </c>
      <c r="N8" s="9">
        <v>203</v>
      </c>
      <c r="O8" s="9">
        <v>320</v>
      </c>
      <c r="P8" s="18"/>
    </row>
    <row r="9" spans="1:16" ht="16.5">
      <c r="A9" s="335"/>
      <c r="B9" s="329"/>
      <c r="C9" s="38" t="s">
        <v>66</v>
      </c>
      <c r="D9" s="2">
        <v>4</v>
      </c>
      <c r="E9" s="24">
        <f t="shared" si="0"/>
        <v>159</v>
      </c>
      <c r="F9" s="9">
        <v>1</v>
      </c>
      <c r="G9" s="9">
        <v>5</v>
      </c>
      <c r="H9" s="9">
        <v>2</v>
      </c>
      <c r="I9" s="9">
        <v>63</v>
      </c>
      <c r="J9" s="9">
        <v>22</v>
      </c>
      <c r="K9" s="9">
        <v>7</v>
      </c>
      <c r="L9" s="9">
        <v>2</v>
      </c>
      <c r="M9" s="9">
        <v>54</v>
      </c>
      <c r="N9" s="9">
        <v>12</v>
      </c>
      <c r="O9" s="9">
        <v>29</v>
      </c>
      <c r="P9" s="18"/>
    </row>
    <row r="10" spans="1:16" ht="16.5">
      <c r="A10" s="335"/>
      <c r="B10" s="32" t="s">
        <v>57</v>
      </c>
      <c r="C10" s="36"/>
      <c r="D10" s="2">
        <v>5</v>
      </c>
      <c r="E10" s="24">
        <f t="shared" si="0"/>
        <v>271</v>
      </c>
      <c r="F10" s="9">
        <v>0</v>
      </c>
      <c r="G10" s="9">
        <v>4</v>
      </c>
      <c r="H10" s="9">
        <v>0</v>
      </c>
      <c r="I10" s="9">
        <v>89</v>
      </c>
      <c r="J10" s="9">
        <v>35</v>
      </c>
      <c r="K10" s="9">
        <v>5</v>
      </c>
      <c r="L10" s="9">
        <v>1</v>
      </c>
      <c r="M10" s="9">
        <v>104</v>
      </c>
      <c r="N10" s="9">
        <v>15</v>
      </c>
      <c r="O10" s="9">
        <v>69</v>
      </c>
      <c r="P10" s="18"/>
    </row>
    <row r="11" spans="1:16" ht="16.5">
      <c r="A11" s="28"/>
      <c r="B11" s="32" t="s">
        <v>58</v>
      </c>
      <c r="C11" s="36"/>
      <c r="D11" s="2">
        <v>6</v>
      </c>
      <c r="E11" s="24">
        <f t="shared" si="0"/>
        <v>968</v>
      </c>
      <c r="F11" s="9">
        <v>5</v>
      </c>
      <c r="G11" s="9">
        <v>24</v>
      </c>
      <c r="H11" s="9">
        <v>1</v>
      </c>
      <c r="I11" s="9">
        <v>73</v>
      </c>
      <c r="J11" s="9">
        <v>22</v>
      </c>
      <c r="K11" s="9">
        <v>1</v>
      </c>
      <c r="L11" s="9">
        <v>0</v>
      </c>
      <c r="M11" s="9">
        <v>677</v>
      </c>
      <c r="N11" s="9">
        <v>48</v>
      </c>
      <c r="O11" s="9">
        <v>188</v>
      </c>
      <c r="P11" s="18"/>
    </row>
    <row r="12" spans="1:16" ht="16.5">
      <c r="A12" s="333" t="s">
        <v>52</v>
      </c>
      <c r="B12" s="32" t="s">
        <v>59</v>
      </c>
      <c r="C12" s="36"/>
      <c r="D12" s="2">
        <v>7</v>
      </c>
      <c r="E12" s="24">
        <f t="shared" si="0"/>
        <v>1769</v>
      </c>
      <c r="F12" s="9">
        <v>5</v>
      </c>
      <c r="G12" s="9">
        <v>34</v>
      </c>
      <c r="H12" s="9">
        <v>11</v>
      </c>
      <c r="I12" s="9">
        <v>298</v>
      </c>
      <c r="J12" s="9">
        <v>99</v>
      </c>
      <c r="K12" s="9">
        <v>94</v>
      </c>
      <c r="L12" s="9">
        <v>24</v>
      </c>
      <c r="M12" s="9">
        <v>963</v>
      </c>
      <c r="N12" s="9">
        <v>150</v>
      </c>
      <c r="O12" s="9">
        <v>375</v>
      </c>
      <c r="P12" s="18"/>
    </row>
    <row r="13" spans="1:16" ht="16.5">
      <c r="A13" s="333"/>
      <c r="B13" s="33"/>
      <c r="C13" s="39" t="s">
        <v>67</v>
      </c>
      <c r="D13" s="2">
        <v>8</v>
      </c>
      <c r="E13" s="24">
        <f t="shared" si="0"/>
        <v>83</v>
      </c>
      <c r="F13" s="9">
        <v>0</v>
      </c>
      <c r="G13" s="9">
        <v>4</v>
      </c>
      <c r="H13" s="9">
        <v>1</v>
      </c>
      <c r="I13" s="9">
        <v>35</v>
      </c>
      <c r="J13" s="9">
        <v>9</v>
      </c>
      <c r="K13" s="9">
        <v>13</v>
      </c>
      <c r="L13" s="9">
        <v>3</v>
      </c>
      <c r="M13" s="9">
        <v>20</v>
      </c>
      <c r="N13" s="9">
        <v>5</v>
      </c>
      <c r="O13" s="9">
        <v>11</v>
      </c>
      <c r="P13" s="18"/>
    </row>
    <row r="14" spans="1:16" ht="16.5">
      <c r="A14" s="29"/>
      <c r="B14" s="32" t="s">
        <v>60</v>
      </c>
      <c r="C14" s="36"/>
      <c r="D14" s="2">
        <v>9</v>
      </c>
      <c r="E14" s="24">
        <f t="shared" si="0"/>
        <v>98</v>
      </c>
      <c r="F14" s="9">
        <v>0</v>
      </c>
      <c r="G14" s="9">
        <v>1</v>
      </c>
      <c r="H14" s="9">
        <v>1</v>
      </c>
      <c r="I14" s="9">
        <v>3</v>
      </c>
      <c r="J14" s="9">
        <v>0</v>
      </c>
      <c r="K14" s="9">
        <v>4</v>
      </c>
      <c r="L14" s="9">
        <v>1</v>
      </c>
      <c r="M14" s="9">
        <v>57</v>
      </c>
      <c r="N14" s="9">
        <v>7</v>
      </c>
      <c r="O14" s="9">
        <v>33</v>
      </c>
      <c r="P14" s="18"/>
    </row>
    <row r="15" spans="1:16" ht="16.5">
      <c r="A15" s="334" t="s">
        <v>53</v>
      </c>
      <c r="B15" s="33"/>
      <c r="C15" s="39" t="s">
        <v>68</v>
      </c>
      <c r="D15" s="2">
        <v>10</v>
      </c>
      <c r="E15" s="24">
        <f t="shared" si="0"/>
        <v>17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12</v>
      </c>
      <c r="N15" s="9">
        <v>2</v>
      </c>
      <c r="O15" s="9">
        <v>5</v>
      </c>
      <c r="P15" s="18"/>
    </row>
    <row r="16" spans="1:16" ht="16.5">
      <c r="A16" s="334"/>
      <c r="B16" s="330" t="s">
        <v>61</v>
      </c>
      <c r="C16" s="331"/>
      <c r="D16" s="2">
        <v>11</v>
      </c>
      <c r="E16" s="24">
        <f t="shared" si="0"/>
        <v>14</v>
      </c>
      <c r="F16" s="9">
        <v>0</v>
      </c>
      <c r="G16" s="9">
        <v>0</v>
      </c>
      <c r="H16" s="9">
        <v>0</v>
      </c>
      <c r="I16" s="9">
        <v>1</v>
      </c>
      <c r="J16" s="9">
        <v>1</v>
      </c>
      <c r="K16" s="9">
        <v>0</v>
      </c>
      <c r="L16" s="9">
        <v>0</v>
      </c>
      <c r="M16" s="9">
        <v>11</v>
      </c>
      <c r="N16" s="9">
        <v>0</v>
      </c>
      <c r="O16" s="9">
        <v>2</v>
      </c>
      <c r="P16" s="18"/>
    </row>
    <row r="17" spans="1:16" ht="16.5">
      <c r="A17" s="334"/>
      <c r="B17" s="32" t="s">
        <v>62</v>
      </c>
      <c r="C17" s="36"/>
      <c r="D17" s="2">
        <v>12</v>
      </c>
      <c r="E17" s="24">
        <f t="shared" si="0"/>
        <v>126</v>
      </c>
      <c r="F17" s="9">
        <v>1</v>
      </c>
      <c r="G17" s="9">
        <v>6</v>
      </c>
      <c r="H17" s="9">
        <v>1</v>
      </c>
      <c r="I17" s="9">
        <v>30</v>
      </c>
      <c r="J17" s="9">
        <v>9</v>
      </c>
      <c r="K17" s="9">
        <v>4</v>
      </c>
      <c r="L17" s="9">
        <v>2</v>
      </c>
      <c r="M17" s="9">
        <v>70</v>
      </c>
      <c r="N17" s="9">
        <v>25</v>
      </c>
      <c r="O17" s="9">
        <v>15</v>
      </c>
      <c r="P17" s="18"/>
    </row>
    <row r="18" spans="1:16" ht="30">
      <c r="A18" s="334"/>
      <c r="B18" s="34"/>
      <c r="C18" s="40" t="s">
        <v>69</v>
      </c>
      <c r="D18" s="2">
        <v>13</v>
      </c>
      <c r="E18" s="24">
        <f t="shared" si="0"/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8"/>
    </row>
    <row r="19" spans="1:16" ht="16.5">
      <c r="A19" s="334"/>
      <c r="B19" s="330" t="s">
        <v>63</v>
      </c>
      <c r="C19" s="331"/>
      <c r="D19" s="2">
        <v>14</v>
      </c>
      <c r="E19" s="24">
        <f t="shared" si="0"/>
        <v>401</v>
      </c>
      <c r="F19" s="9">
        <v>4</v>
      </c>
      <c r="G19" s="9">
        <v>48</v>
      </c>
      <c r="H19" s="9">
        <v>17</v>
      </c>
      <c r="I19" s="9">
        <v>42</v>
      </c>
      <c r="J19" s="9">
        <v>17</v>
      </c>
      <c r="K19" s="9">
        <v>15</v>
      </c>
      <c r="L19" s="9">
        <v>2</v>
      </c>
      <c r="M19" s="9">
        <v>75</v>
      </c>
      <c r="N19" s="9">
        <v>33</v>
      </c>
      <c r="O19" s="9">
        <v>217</v>
      </c>
      <c r="P19" s="18"/>
    </row>
    <row r="20" spans="1:16" ht="16.5">
      <c r="A20" s="30" t="s">
        <v>54</v>
      </c>
      <c r="B20" s="332" t="s">
        <v>64</v>
      </c>
      <c r="C20" s="332"/>
      <c r="D20" s="2">
        <v>15</v>
      </c>
      <c r="E20" s="24">
        <f t="shared" si="0"/>
        <v>6762</v>
      </c>
      <c r="F20" s="9">
        <v>113</v>
      </c>
      <c r="G20" s="9">
        <v>203</v>
      </c>
      <c r="H20" s="9">
        <v>44</v>
      </c>
      <c r="I20" s="9">
        <v>907</v>
      </c>
      <c r="J20" s="9">
        <v>306</v>
      </c>
      <c r="K20" s="9">
        <v>718</v>
      </c>
      <c r="L20" s="9">
        <v>225</v>
      </c>
      <c r="M20" s="9">
        <v>3058</v>
      </c>
      <c r="N20" s="9">
        <v>424</v>
      </c>
      <c r="O20" s="9">
        <v>1763</v>
      </c>
      <c r="P20" s="18"/>
    </row>
    <row r="21" spans="1:15" ht="15.75">
      <c r="A21" s="21"/>
      <c r="B21" s="21"/>
      <c r="C21" s="21"/>
      <c r="D21" s="4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ht="15.75">
      <c r="D22" s="42"/>
    </row>
    <row r="23" ht="15.75">
      <c r="D23" s="42"/>
    </row>
    <row r="24" ht="15.75">
      <c r="D24" s="42"/>
    </row>
    <row r="25" ht="15.75">
      <c r="D25" s="42"/>
    </row>
    <row r="26" ht="15.75">
      <c r="D26" s="42"/>
    </row>
    <row r="27" ht="15.75">
      <c r="D27" s="42"/>
    </row>
    <row r="28" ht="15.75">
      <c r="D28" s="42"/>
    </row>
    <row r="29" ht="15.75">
      <c r="D29" s="42"/>
    </row>
    <row r="30" ht="15.75">
      <c r="D30" s="42"/>
    </row>
    <row r="31" ht="15.75">
      <c r="D31" s="42"/>
    </row>
  </sheetData>
  <mergeCells count="18">
    <mergeCell ref="A1:O1"/>
    <mergeCell ref="B8:B9"/>
    <mergeCell ref="B19:C19"/>
    <mergeCell ref="B20:C20"/>
    <mergeCell ref="A12:A13"/>
    <mergeCell ref="A15:A19"/>
    <mergeCell ref="A8:A10"/>
    <mergeCell ref="O3:O4"/>
    <mergeCell ref="B16:C16"/>
    <mergeCell ref="G3:G4"/>
    <mergeCell ref="I3:I4"/>
    <mergeCell ref="K3:K4"/>
    <mergeCell ref="M3:M4"/>
    <mergeCell ref="A2:C4"/>
    <mergeCell ref="D2:D4"/>
    <mergeCell ref="E2:E4"/>
    <mergeCell ref="F3:F4"/>
    <mergeCell ref="F2:O2"/>
  </mergeCells>
  <printOptions/>
  <pageMargins left="0.5511811023622047" right="0.2362204724409449" top="0.7874015748031497" bottom="0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workbookViewId="0" topLeftCell="B1">
      <selection activeCell="A1" sqref="A1:R1"/>
    </sheetView>
  </sheetViews>
  <sheetFormatPr defaultColWidth="9.140625" defaultRowHeight="15.75"/>
  <cols>
    <col min="1" max="1" width="2.421875" style="0" customWidth="1"/>
    <col min="2" max="2" width="2.140625" style="0" customWidth="1"/>
    <col min="3" max="3" width="41.28125" style="0" customWidth="1"/>
    <col min="4" max="4" width="5.00390625" style="0" customWidth="1"/>
    <col min="5" max="5" width="8.7109375" style="0" customWidth="1"/>
    <col min="6" max="6" width="9.28125" style="0" customWidth="1"/>
    <col min="7" max="7" width="7.57421875" style="0" customWidth="1"/>
    <col min="8" max="8" width="11.00390625" style="0" customWidth="1"/>
    <col min="9" max="9" width="12.7109375" style="0" customWidth="1"/>
    <col min="10" max="10" width="11.00390625" style="0" customWidth="1"/>
    <col min="11" max="11" width="7.28125" style="0" customWidth="1"/>
    <col min="12" max="12" width="11.421875" style="0" customWidth="1"/>
    <col min="13" max="13" width="11.8515625" style="0" customWidth="1"/>
    <col min="14" max="14" width="13.00390625" style="0" customWidth="1"/>
    <col min="15" max="15" width="7.00390625" style="0" customWidth="1"/>
    <col min="16" max="16" width="10.28125" style="0" customWidth="1"/>
    <col min="17" max="17" width="9.8515625" style="0" customWidth="1"/>
    <col min="18" max="18" width="13.421875" style="0" customWidth="1"/>
    <col min="256" max="16384" width="10.28125" style="0" customWidth="1"/>
  </cols>
  <sheetData>
    <row r="1" spans="1:18" ht="42" customHeight="1">
      <c r="A1" s="343" t="s">
        <v>77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5"/>
    </row>
    <row r="2" spans="1:19" ht="15.75">
      <c r="A2" s="339"/>
      <c r="B2" s="339"/>
      <c r="C2" s="339"/>
      <c r="D2" s="340" t="s">
        <v>106</v>
      </c>
      <c r="E2" s="339" t="s">
        <v>15</v>
      </c>
      <c r="F2" s="341" t="s">
        <v>374</v>
      </c>
      <c r="G2" s="342"/>
      <c r="H2" s="342"/>
      <c r="I2" s="342"/>
      <c r="J2" s="250"/>
      <c r="K2" s="250"/>
      <c r="L2" s="250"/>
      <c r="M2" s="250"/>
      <c r="N2" s="250"/>
      <c r="O2" s="250"/>
      <c r="P2" s="246"/>
      <c r="Q2" s="340" t="s">
        <v>117</v>
      </c>
      <c r="R2" s="45" t="s">
        <v>23</v>
      </c>
      <c r="S2" s="18"/>
    </row>
    <row r="3" spans="1:19" ht="93.75" customHeight="1">
      <c r="A3" s="339"/>
      <c r="B3" s="339"/>
      <c r="C3" s="339"/>
      <c r="D3" s="340"/>
      <c r="E3" s="339"/>
      <c r="F3" s="53" t="s">
        <v>107</v>
      </c>
      <c r="G3" s="53" t="s">
        <v>108</v>
      </c>
      <c r="H3" s="53" t="s">
        <v>109</v>
      </c>
      <c r="I3" s="53" t="s">
        <v>110</v>
      </c>
      <c r="J3" s="53" t="s">
        <v>111</v>
      </c>
      <c r="K3" s="53" t="s">
        <v>112</v>
      </c>
      <c r="L3" s="53" t="s">
        <v>113</v>
      </c>
      <c r="M3" s="53" t="s">
        <v>114</v>
      </c>
      <c r="N3" s="53" t="s">
        <v>115</v>
      </c>
      <c r="O3" s="53" t="s">
        <v>76</v>
      </c>
      <c r="P3" s="53" t="s">
        <v>116</v>
      </c>
      <c r="Q3" s="340"/>
      <c r="R3" s="53" t="s">
        <v>118</v>
      </c>
      <c r="S3" s="18"/>
    </row>
    <row r="4" spans="1:19" ht="14.25" customHeight="1">
      <c r="A4" s="45" t="s">
        <v>2</v>
      </c>
      <c r="B4" s="45"/>
      <c r="C4" s="50"/>
      <c r="D4" s="50" t="s">
        <v>11</v>
      </c>
      <c r="E4" s="50">
        <v>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0">
        <v>10</v>
      </c>
      <c r="O4" s="50">
        <v>11</v>
      </c>
      <c r="P4" s="50">
        <v>12</v>
      </c>
      <c r="Q4" s="50">
        <v>13</v>
      </c>
      <c r="R4" s="50">
        <v>14</v>
      </c>
      <c r="S4" s="18"/>
    </row>
    <row r="5" spans="1:19" ht="31.5" customHeight="1">
      <c r="A5" s="338" t="s">
        <v>78</v>
      </c>
      <c r="B5" s="338"/>
      <c r="C5" s="338"/>
      <c r="D5" s="54">
        <v>1</v>
      </c>
      <c r="E5" s="58">
        <f aca="true" t="shared" si="0" ref="E5:E21">SUM(F5:O5)</f>
        <v>1693</v>
      </c>
      <c r="F5" s="58">
        <f aca="true" t="shared" si="1" ref="F5:R5">SUM(F6,F18:F21)</f>
        <v>198</v>
      </c>
      <c r="G5" s="58">
        <f t="shared" si="1"/>
        <v>5</v>
      </c>
      <c r="H5" s="58">
        <f t="shared" si="1"/>
        <v>5</v>
      </c>
      <c r="I5" s="58">
        <f t="shared" si="1"/>
        <v>110</v>
      </c>
      <c r="J5" s="58">
        <f t="shared" si="1"/>
        <v>2</v>
      </c>
      <c r="K5" s="58">
        <f t="shared" si="1"/>
        <v>31</v>
      </c>
      <c r="L5" s="58">
        <f t="shared" si="1"/>
        <v>2</v>
      </c>
      <c r="M5" s="58">
        <f t="shared" si="1"/>
        <v>2</v>
      </c>
      <c r="N5" s="58">
        <f t="shared" si="1"/>
        <v>2</v>
      </c>
      <c r="O5" s="58">
        <f t="shared" si="1"/>
        <v>1336</v>
      </c>
      <c r="P5" s="58">
        <f t="shared" si="1"/>
        <v>409</v>
      </c>
      <c r="Q5" s="58">
        <f t="shared" si="1"/>
        <v>509</v>
      </c>
      <c r="R5" s="58">
        <f t="shared" si="1"/>
        <v>435</v>
      </c>
      <c r="S5" s="18"/>
    </row>
    <row r="6" spans="1:19" ht="22.5" customHeight="1">
      <c r="A6" s="45"/>
      <c r="B6" s="337" t="s">
        <v>88</v>
      </c>
      <c r="C6" s="337"/>
      <c r="D6" s="54">
        <v>2</v>
      </c>
      <c r="E6" s="58">
        <f t="shared" si="0"/>
        <v>409</v>
      </c>
      <c r="F6" s="58">
        <f aca="true" t="shared" si="2" ref="F6:R6">SUM(F7:F8,F12:F17)</f>
        <v>198</v>
      </c>
      <c r="G6" s="58">
        <f t="shared" si="2"/>
        <v>2</v>
      </c>
      <c r="H6" s="58">
        <f t="shared" si="2"/>
        <v>4</v>
      </c>
      <c r="I6" s="58">
        <f t="shared" si="2"/>
        <v>108</v>
      </c>
      <c r="J6" s="58">
        <f t="shared" si="2"/>
        <v>0</v>
      </c>
      <c r="K6" s="58">
        <f t="shared" si="2"/>
        <v>9</v>
      </c>
      <c r="L6" s="58">
        <f t="shared" si="2"/>
        <v>1</v>
      </c>
      <c r="M6" s="58">
        <f t="shared" si="2"/>
        <v>0</v>
      </c>
      <c r="N6" s="58">
        <f t="shared" si="2"/>
        <v>0</v>
      </c>
      <c r="O6" s="58">
        <f t="shared" si="2"/>
        <v>87</v>
      </c>
      <c r="P6" s="58">
        <f t="shared" si="2"/>
        <v>0</v>
      </c>
      <c r="Q6" s="58">
        <f t="shared" si="2"/>
        <v>97</v>
      </c>
      <c r="R6" s="58">
        <f t="shared" si="2"/>
        <v>87</v>
      </c>
      <c r="S6" s="18"/>
    </row>
    <row r="7" spans="1:19" ht="16.5" customHeight="1">
      <c r="A7" s="45"/>
      <c r="B7" s="45"/>
      <c r="C7" s="46" t="s">
        <v>95</v>
      </c>
      <c r="D7" s="50">
        <v>3</v>
      </c>
      <c r="E7" s="58">
        <f t="shared" si="0"/>
        <v>2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2</v>
      </c>
      <c r="P7" s="9">
        <v>0</v>
      </c>
      <c r="Q7" s="9">
        <v>0</v>
      </c>
      <c r="R7" s="9">
        <v>0</v>
      </c>
      <c r="S7" s="18"/>
    </row>
    <row r="8" spans="1:19" ht="63" customHeight="1">
      <c r="A8" s="45" t="s">
        <v>50</v>
      </c>
      <c r="B8" s="45" t="s">
        <v>87</v>
      </c>
      <c r="C8" s="51" t="s">
        <v>96</v>
      </c>
      <c r="D8" s="54">
        <v>4</v>
      </c>
      <c r="E8" s="58">
        <f t="shared" si="0"/>
        <v>233</v>
      </c>
      <c r="F8" s="9">
        <v>198</v>
      </c>
      <c r="G8" s="9">
        <v>0</v>
      </c>
      <c r="H8" s="9">
        <v>1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33</v>
      </c>
      <c r="P8" s="9">
        <v>0</v>
      </c>
      <c r="Q8" s="9">
        <v>60</v>
      </c>
      <c r="R8" s="9">
        <v>54</v>
      </c>
      <c r="S8" s="18"/>
    </row>
    <row r="9" spans="1:19" ht="15.75" customHeight="1">
      <c r="A9" s="45"/>
      <c r="B9" s="46"/>
      <c r="C9" s="51" t="s">
        <v>97</v>
      </c>
      <c r="D9" s="54">
        <v>5</v>
      </c>
      <c r="E9" s="58">
        <f t="shared" si="0"/>
        <v>81</v>
      </c>
      <c r="F9" s="9">
        <v>80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23</v>
      </c>
      <c r="R9" s="9">
        <v>22</v>
      </c>
      <c r="S9" s="18"/>
    </row>
    <row r="10" spans="1:19" ht="15.75" customHeight="1">
      <c r="A10" s="45"/>
      <c r="B10" s="45" t="s">
        <v>54</v>
      </c>
      <c r="C10" s="46" t="s">
        <v>98</v>
      </c>
      <c r="D10" s="54">
        <v>6</v>
      </c>
      <c r="E10" s="58">
        <f t="shared" si="0"/>
        <v>31</v>
      </c>
      <c r="F10" s="9">
        <v>30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>
        <v>7</v>
      </c>
      <c r="R10" s="9">
        <v>7</v>
      </c>
      <c r="S10" s="18"/>
    </row>
    <row r="11" spans="1:19" ht="15.75" customHeight="1">
      <c r="A11" s="45" t="s">
        <v>79</v>
      </c>
      <c r="B11" s="45"/>
      <c r="C11" s="51" t="s">
        <v>99</v>
      </c>
      <c r="D11" s="54">
        <v>7</v>
      </c>
      <c r="E11" s="58">
        <f t="shared" si="0"/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8"/>
    </row>
    <row r="12" spans="1:19" ht="30" customHeight="1">
      <c r="A12" s="45" t="s">
        <v>80</v>
      </c>
      <c r="B12" s="45"/>
      <c r="C12" s="51" t="s">
        <v>100</v>
      </c>
      <c r="D12" s="54">
        <v>8</v>
      </c>
      <c r="E12" s="58">
        <f t="shared" si="0"/>
        <v>7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7</v>
      </c>
      <c r="P12" s="9">
        <v>0</v>
      </c>
      <c r="Q12" s="9">
        <v>4</v>
      </c>
      <c r="R12" s="9">
        <v>4</v>
      </c>
      <c r="S12" s="18"/>
    </row>
    <row r="13" spans="1:19" ht="27.75" customHeight="1">
      <c r="A13" s="45" t="s">
        <v>81</v>
      </c>
      <c r="B13" s="45" t="s">
        <v>89</v>
      </c>
      <c r="C13" s="51" t="s">
        <v>101</v>
      </c>
      <c r="D13" s="54">
        <v>9</v>
      </c>
      <c r="E13" s="58">
        <f t="shared" si="0"/>
        <v>4</v>
      </c>
      <c r="F13" s="9">
        <v>0</v>
      </c>
      <c r="G13" s="9">
        <v>0</v>
      </c>
      <c r="H13" s="9">
        <v>3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2</v>
      </c>
      <c r="R13" s="9">
        <v>2</v>
      </c>
      <c r="S13" s="18"/>
    </row>
    <row r="14" spans="1:19" ht="30" customHeight="1">
      <c r="A14" s="46"/>
      <c r="B14" s="45" t="s">
        <v>83</v>
      </c>
      <c r="C14" s="51" t="s">
        <v>102</v>
      </c>
      <c r="D14" s="54">
        <v>10</v>
      </c>
      <c r="E14" s="58">
        <f t="shared" si="0"/>
        <v>2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2</v>
      </c>
      <c r="P14" s="9">
        <v>0</v>
      </c>
      <c r="Q14" s="9">
        <v>1</v>
      </c>
      <c r="R14" s="9">
        <v>1</v>
      </c>
      <c r="S14" s="18"/>
    </row>
    <row r="15" spans="1:19" ht="42.75" customHeight="1">
      <c r="A15" s="45" t="s">
        <v>82</v>
      </c>
      <c r="B15" s="45" t="s">
        <v>90</v>
      </c>
      <c r="C15" s="51" t="s">
        <v>103</v>
      </c>
      <c r="D15" s="54">
        <v>11</v>
      </c>
      <c r="E15" s="58">
        <f t="shared" si="0"/>
        <v>2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1</v>
      </c>
      <c r="P15" s="9">
        <v>0</v>
      </c>
      <c r="Q15" s="9">
        <v>0</v>
      </c>
      <c r="R15" s="9">
        <v>0</v>
      </c>
      <c r="S15" s="18"/>
    </row>
    <row r="16" spans="1:19" ht="30" customHeight="1">
      <c r="A16" s="45" t="s">
        <v>83</v>
      </c>
      <c r="B16" s="45"/>
      <c r="C16" s="51" t="s">
        <v>104</v>
      </c>
      <c r="D16" s="54">
        <v>12</v>
      </c>
      <c r="E16" s="58">
        <f t="shared" si="0"/>
        <v>137</v>
      </c>
      <c r="F16" s="9">
        <v>0</v>
      </c>
      <c r="G16" s="9">
        <v>1</v>
      </c>
      <c r="H16" s="9">
        <v>0</v>
      </c>
      <c r="I16" s="9">
        <v>107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29</v>
      </c>
      <c r="P16" s="9">
        <v>0</v>
      </c>
      <c r="Q16" s="9">
        <v>28</v>
      </c>
      <c r="R16" s="9">
        <v>24</v>
      </c>
      <c r="S16" s="18"/>
    </row>
    <row r="17" spans="1:19" ht="30" customHeight="1">
      <c r="A17" s="45" t="s">
        <v>84</v>
      </c>
      <c r="B17" s="45"/>
      <c r="C17" s="49" t="s">
        <v>105</v>
      </c>
      <c r="D17" s="54">
        <v>13</v>
      </c>
      <c r="E17" s="58">
        <f t="shared" si="0"/>
        <v>22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9</v>
      </c>
      <c r="L17" s="9">
        <v>1</v>
      </c>
      <c r="M17" s="9">
        <v>0</v>
      </c>
      <c r="N17" s="9">
        <v>0</v>
      </c>
      <c r="O17" s="9">
        <v>12</v>
      </c>
      <c r="P17" s="9">
        <v>0</v>
      </c>
      <c r="Q17" s="9">
        <v>2</v>
      </c>
      <c r="R17" s="9">
        <v>2</v>
      </c>
      <c r="S17" s="18"/>
    </row>
    <row r="18" spans="1:19" ht="30" customHeight="1">
      <c r="A18" s="45" t="s">
        <v>85</v>
      </c>
      <c r="B18" s="337" t="s">
        <v>91</v>
      </c>
      <c r="C18" s="337"/>
      <c r="D18" s="54">
        <v>14</v>
      </c>
      <c r="E18" s="58">
        <f t="shared" si="0"/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8"/>
    </row>
    <row r="19" spans="1:19" ht="21" customHeight="1">
      <c r="A19" s="45" t="s">
        <v>86</v>
      </c>
      <c r="B19" s="337" t="s">
        <v>92</v>
      </c>
      <c r="C19" s="337"/>
      <c r="D19" s="54">
        <v>15</v>
      </c>
      <c r="E19" s="58">
        <f t="shared" si="0"/>
        <v>186</v>
      </c>
      <c r="F19" s="9">
        <v>0</v>
      </c>
      <c r="G19" s="9">
        <v>1</v>
      </c>
      <c r="H19" s="9">
        <v>0</v>
      </c>
      <c r="I19" s="9">
        <v>0</v>
      </c>
      <c r="J19" s="9">
        <v>0</v>
      </c>
      <c r="K19" s="9">
        <v>2</v>
      </c>
      <c r="L19" s="9">
        <v>0</v>
      </c>
      <c r="M19" s="9">
        <v>0</v>
      </c>
      <c r="N19" s="9">
        <v>0</v>
      </c>
      <c r="O19" s="9">
        <v>183</v>
      </c>
      <c r="P19" s="9">
        <v>29</v>
      </c>
      <c r="Q19" s="9">
        <v>65</v>
      </c>
      <c r="R19" s="9">
        <v>55</v>
      </c>
      <c r="S19" s="18"/>
    </row>
    <row r="20" spans="1:19" ht="21.75" customHeight="1">
      <c r="A20" s="46"/>
      <c r="B20" s="337" t="s">
        <v>93</v>
      </c>
      <c r="C20" s="337"/>
      <c r="D20" s="54">
        <v>16</v>
      </c>
      <c r="E20" s="58">
        <f t="shared" si="0"/>
        <v>758</v>
      </c>
      <c r="F20" s="9">
        <v>0</v>
      </c>
      <c r="G20" s="9">
        <v>0</v>
      </c>
      <c r="H20" s="9">
        <v>0</v>
      </c>
      <c r="I20" s="9">
        <v>2</v>
      </c>
      <c r="J20" s="9">
        <v>0</v>
      </c>
      <c r="K20" s="9">
        <v>18</v>
      </c>
      <c r="L20" s="9">
        <v>0</v>
      </c>
      <c r="M20" s="9">
        <v>2</v>
      </c>
      <c r="N20" s="9">
        <v>1</v>
      </c>
      <c r="O20" s="9">
        <v>735</v>
      </c>
      <c r="P20" s="9">
        <v>372</v>
      </c>
      <c r="Q20" s="9">
        <v>254</v>
      </c>
      <c r="R20" s="9">
        <v>215</v>
      </c>
      <c r="S20" s="18"/>
    </row>
    <row r="21" spans="1:19" ht="59.25" customHeight="1">
      <c r="A21" s="45" t="s">
        <v>87</v>
      </c>
      <c r="B21" s="337" t="s">
        <v>94</v>
      </c>
      <c r="C21" s="337"/>
      <c r="D21" s="54">
        <v>17</v>
      </c>
      <c r="E21" s="58">
        <f t="shared" si="0"/>
        <v>340</v>
      </c>
      <c r="F21" s="9">
        <v>0</v>
      </c>
      <c r="G21" s="9">
        <v>2</v>
      </c>
      <c r="H21" s="9">
        <v>1</v>
      </c>
      <c r="I21" s="9">
        <v>0</v>
      </c>
      <c r="J21" s="9">
        <v>2</v>
      </c>
      <c r="K21" s="9">
        <v>2</v>
      </c>
      <c r="L21" s="9">
        <v>1</v>
      </c>
      <c r="M21" s="9">
        <v>0</v>
      </c>
      <c r="N21" s="9">
        <v>1</v>
      </c>
      <c r="O21" s="9">
        <v>331</v>
      </c>
      <c r="P21" s="9">
        <v>8</v>
      </c>
      <c r="Q21" s="9">
        <v>93</v>
      </c>
      <c r="R21" s="9">
        <v>78</v>
      </c>
      <c r="S21" s="18"/>
    </row>
    <row r="22" spans="1:18" ht="12.75" customHeight="1">
      <c r="A22" s="47"/>
      <c r="B22" s="47"/>
      <c r="C22" s="52"/>
      <c r="D22" s="55"/>
      <c r="E22" s="55"/>
      <c r="F22" s="55"/>
      <c r="G22" s="55"/>
      <c r="H22" s="55"/>
      <c r="I22" s="55"/>
      <c r="J22" s="55"/>
      <c r="K22" s="56"/>
      <c r="L22" s="336"/>
      <c r="M22" s="336"/>
      <c r="N22" s="336"/>
      <c r="O22" s="336"/>
      <c r="P22" s="336"/>
      <c r="Q22" s="336"/>
      <c r="R22" s="57"/>
    </row>
  </sheetData>
  <mergeCells count="13">
    <mergeCell ref="E2:E3"/>
    <mergeCell ref="Q2:Q3"/>
    <mergeCell ref="F2:P2"/>
    <mergeCell ref="A1:R1"/>
    <mergeCell ref="D2:D3"/>
    <mergeCell ref="A2:C3"/>
    <mergeCell ref="L22:Q22"/>
    <mergeCell ref="B6:C6"/>
    <mergeCell ref="A5:C5"/>
    <mergeCell ref="B21:C21"/>
    <mergeCell ref="B20:C20"/>
    <mergeCell ref="B18:C18"/>
    <mergeCell ref="B19:C19"/>
  </mergeCells>
  <printOptions/>
  <pageMargins left="0.3937007874015748" right="0" top="0.5905511811023623" bottom="0" header="0.07874015748031496" footer="0.07874015748031496"/>
  <pageSetup horizontalDpi="180" verticalDpi="18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E7" sqref="E7"/>
    </sheetView>
  </sheetViews>
  <sheetFormatPr defaultColWidth="9.140625" defaultRowHeight="15.75"/>
  <cols>
    <col min="1" max="1" width="22.28125" style="0" customWidth="1"/>
    <col min="2" max="2" width="2.57421875" style="0" customWidth="1"/>
    <col min="3" max="3" width="13.421875" style="0" customWidth="1"/>
    <col min="4" max="4" width="10.57421875" style="0" customWidth="1"/>
    <col min="5" max="5" width="12.8515625" style="0" customWidth="1"/>
    <col min="6" max="7" width="13.421875" style="0" customWidth="1"/>
    <col min="8" max="8" width="11.421875" style="0" customWidth="1"/>
    <col min="9" max="9" width="8.421875" style="0" customWidth="1"/>
    <col min="10" max="10" width="14.00390625" style="0" customWidth="1"/>
    <col min="11" max="11" width="9.7109375" style="0" customWidth="1"/>
    <col min="12" max="12" width="10.57421875" style="0" customWidth="1"/>
    <col min="13" max="13" width="12.421875" style="0" customWidth="1"/>
    <col min="14" max="14" width="9.7109375" style="0" customWidth="1"/>
    <col min="15" max="255" width="9.00390625" style="0" customWidth="1"/>
  </cols>
  <sheetData>
    <row r="1" spans="1:14" ht="21" customHeight="1">
      <c r="A1" s="350" t="s">
        <v>378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66"/>
      <c r="N1" s="66"/>
    </row>
    <row r="2" spans="1:12" ht="49.5" customHeight="1">
      <c r="A2" s="352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4" ht="21" customHeight="1">
      <c r="A3" s="346" t="s">
        <v>379</v>
      </c>
      <c r="B3" s="347"/>
      <c r="C3" s="347"/>
      <c r="D3" s="347"/>
      <c r="E3" s="347"/>
      <c r="F3" s="348"/>
      <c r="G3" s="348"/>
      <c r="H3" s="348"/>
      <c r="I3" s="348"/>
      <c r="J3" s="349"/>
      <c r="K3" s="67"/>
      <c r="L3" s="67"/>
      <c r="M3" s="67"/>
      <c r="N3" s="67"/>
    </row>
    <row r="4" spans="1:14" ht="21" customHeight="1">
      <c r="A4" s="5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5" ht="15.75" customHeight="1">
      <c r="A5" s="60"/>
      <c r="B5" s="354" t="s">
        <v>128</v>
      </c>
      <c r="C5" s="355" t="s">
        <v>131</v>
      </c>
      <c r="D5" s="356" t="s">
        <v>132</v>
      </c>
      <c r="E5" s="357"/>
      <c r="F5" s="357"/>
      <c r="G5" s="357"/>
      <c r="H5" s="357"/>
      <c r="I5" s="358"/>
      <c r="J5" s="355" t="s">
        <v>140</v>
      </c>
      <c r="K5" s="77" t="s">
        <v>17</v>
      </c>
      <c r="L5" s="355" t="s">
        <v>142</v>
      </c>
      <c r="M5" s="355" t="s">
        <v>143</v>
      </c>
      <c r="N5" s="77" t="s">
        <v>17</v>
      </c>
      <c r="O5" s="18"/>
    </row>
    <row r="6" spans="1:15" ht="15.75" customHeight="1">
      <c r="A6" s="60"/>
      <c r="B6" s="354"/>
      <c r="C6" s="355"/>
      <c r="D6" s="355" t="s">
        <v>133</v>
      </c>
      <c r="E6" s="356" t="s">
        <v>134</v>
      </c>
      <c r="F6" s="357"/>
      <c r="G6" s="357"/>
      <c r="H6" s="357"/>
      <c r="I6" s="358"/>
      <c r="J6" s="340"/>
      <c r="K6" s="340" t="s">
        <v>141</v>
      </c>
      <c r="L6" s="340"/>
      <c r="M6" s="340"/>
      <c r="N6" s="340" t="s">
        <v>144</v>
      </c>
      <c r="O6" s="18"/>
    </row>
    <row r="7" spans="1:15" ht="88.5" customHeight="1">
      <c r="A7" s="60"/>
      <c r="B7" s="354"/>
      <c r="C7" s="355"/>
      <c r="D7" s="355"/>
      <c r="E7" s="74" t="s">
        <v>135</v>
      </c>
      <c r="F7" s="74" t="s">
        <v>136</v>
      </c>
      <c r="G7" s="74" t="s">
        <v>137</v>
      </c>
      <c r="H7" s="74" t="s">
        <v>138</v>
      </c>
      <c r="I7" s="74" t="s">
        <v>139</v>
      </c>
      <c r="J7" s="340"/>
      <c r="K7" s="340"/>
      <c r="L7" s="340"/>
      <c r="M7" s="340"/>
      <c r="N7" s="340"/>
      <c r="O7" s="18"/>
    </row>
    <row r="8" spans="1:15" ht="16.5">
      <c r="A8" s="61" t="s">
        <v>2</v>
      </c>
      <c r="B8" s="69" t="s">
        <v>11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>
        <v>9</v>
      </c>
      <c r="L8" s="70">
        <v>10</v>
      </c>
      <c r="M8" s="70">
        <v>11</v>
      </c>
      <c r="N8" s="70">
        <v>12</v>
      </c>
      <c r="O8" s="18"/>
    </row>
    <row r="9" spans="1:15" ht="15" customHeight="1">
      <c r="A9" s="60" t="s">
        <v>120</v>
      </c>
      <c r="B9" s="70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18"/>
    </row>
    <row r="10" spans="1:15" ht="15" customHeight="1">
      <c r="A10" s="60" t="s">
        <v>121</v>
      </c>
      <c r="B10" s="70">
        <v>1</v>
      </c>
      <c r="C10" s="82">
        <f aca="true" t="shared" si="0" ref="C10:C15">SUM(D10:I10)</f>
        <v>4</v>
      </c>
      <c r="D10" s="9">
        <v>0</v>
      </c>
      <c r="E10" s="9">
        <v>0</v>
      </c>
      <c r="F10" s="9">
        <v>4</v>
      </c>
      <c r="G10" s="9">
        <v>0</v>
      </c>
      <c r="H10" s="9">
        <v>0</v>
      </c>
      <c r="I10" s="9">
        <v>0</v>
      </c>
      <c r="J10" s="9">
        <v>2</v>
      </c>
      <c r="K10" s="9">
        <v>0</v>
      </c>
      <c r="L10" s="9">
        <v>0</v>
      </c>
      <c r="M10" s="9">
        <v>0</v>
      </c>
      <c r="N10" s="9">
        <v>0</v>
      </c>
      <c r="O10" s="18"/>
    </row>
    <row r="11" spans="1:15" ht="30" customHeight="1">
      <c r="A11" s="62" t="s">
        <v>122</v>
      </c>
      <c r="B11" s="70">
        <v>2</v>
      </c>
      <c r="C11" s="82">
        <f t="shared" si="0"/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8"/>
    </row>
    <row r="12" spans="1:15" ht="30" customHeight="1">
      <c r="A12" s="62" t="s">
        <v>123</v>
      </c>
      <c r="B12" s="70">
        <v>3</v>
      </c>
      <c r="C12" s="82">
        <f t="shared" si="0"/>
        <v>2</v>
      </c>
      <c r="D12" s="9">
        <v>0</v>
      </c>
      <c r="E12" s="9">
        <v>0</v>
      </c>
      <c r="F12" s="9">
        <v>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8"/>
    </row>
    <row r="13" spans="1:15" ht="15" customHeight="1">
      <c r="A13" s="60" t="s">
        <v>124</v>
      </c>
      <c r="B13" s="70">
        <v>4</v>
      </c>
      <c r="C13" s="82">
        <f t="shared" si="0"/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8"/>
    </row>
    <row r="14" spans="1:15" ht="15" customHeight="1">
      <c r="A14" s="60" t="s">
        <v>125</v>
      </c>
      <c r="B14" s="70">
        <v>5</v>
      </c>
      <c r="C14" s="82">
        <f t="shared" si="0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8"/>
    </row>
    <row r="15" spans="1:15" ht="16.5">
      <c r="A15" s="60" t="s">
        <v>126</v>
      </c>
      <c r="B15" s="70">
        <v>6</v>
      </c>
      <c r="C15" s="82">
        <f t="shared" si="0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8"/>
    </row>
    <row r="16" spans="1:15" ht="20.25" customHeight="1">
      <c r="A16" s="63" t="s">
        <v>9</v>
      </c>
      <c r="B16" s="70">
        <v>7</v>
      </c>
      <c r="C16" s="82">
        <f aca="true" t="shared" si="1" ref="C16:N16">SUM(C10:C15)</f>
        <v>6</v>
      </c>
      <c r="D16" s="82">
        <f t="shared" si="1"/>
        <v>0</v>
      </c>
      <c r="E16" s="82">
        <f t="shared" si="1"/>
        <v>0</v>
      </c>
      <c r="F16" s="82">
        <f t="shared" si="1"/>
        <v>6</v>
      </c>
      <c r="G16" s="82">
        <f t="shared" si="1"/>
        <v>0</v>
      </c>
      <c r="H16" s="82">
        <f t="shared" si="1"/>
        <v>0</v>
      </c>
      <c r="I16" s="82">
        <f t="shared" si="1"/>
        <v>0</v>
      </c>
      <c r="J16" s="82">
        <f t="shared" si="1"/>
        <v>2</v>
      </c>
      <c r="K16" s="82">
        <f t="shared" si="1"/>
        <v>0</v>
      </c>
      <c r="L16" s="82">
        <f t="shared" si="1"/>
        <v>0</v>
      </c>
      <c r="M16" s="82">
        <f t="shared" si="1"/>
        <v>0</v>
      </c>
      <c r="N16" s="82">
        <f t="shared" si="1"/>
        <v>0</v>
      </c>
      <c r="O16" s="18"/>
    </row>
    <row r="17" spans="1:14" ht="20.25" customHeight="1">
      <c r="A17" s="64"/>
      <c r="B17" s="71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2" ht="20.25" customHeight="1">
      <c r="A18" s="65" t="s">
        <v>127</v>
      </c>
      <c r="B18" s="72" t="s">
        <v>129</v>
      </c>
      <c r="C18" s="72"/>
      <c r="D18" s="72"/>
      <c r="E18" s="72"/>
      <c r="F18" s="72"/>
      <c r="G18" s="78"/>
      <c r="H18" s="73"/>
      <c r="I18" s="79">
        <v>0</v>
      </c>
      <c r="J18" s="73"/>
      <c r="K18" s="73"/>
      <c r="L18" s="81"/>
    </row>
    <row r="19" spans="2:12" ht="20.25" customHeight="1">
      <c r="B19" s="72" t="s">
        <v>130</v>
      </c>
      <c r="C19" s="72"/>
      <c r="D19" s="72"/>
      <c r="E19" s="72"/>
      <c r="F19" s="72"/>
      <c r="G19" s="78"/>
      <c r="I19" s="80">
        <v>0</v>
      </c>
      <c r="L19" s="73"/>
    </row>
    <row r="20" spans="2:9" ht="15" customHeight="1">
      <c r="B20" s="73"/>
      <c r="I20" s="2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12">
    <mergeCell ref="N6:N7"/>
    <mergeCell ref="C5:C7"/>
    <mergeCell ref="D6:D7"/>
    <mergeCell ref="J5:J7"/>
    <mergeCell ref="L5:L7"/>
    <mergeCell ref="D5:I5"/>
    <mergeCell ref="E6:I6"/>
    <mergeCell ref="A3:J3"/>
    <mergeCell ref="A1:L2"/>
    <mergeCell ref="B5:B7"/>
    <mergeCell ref="M5:M7"/>
    <mergeCell ref="K6:K7"/>
  </mergeCells>
  <printOptions/>
  <pageMargins left="0.3937007874015748" right="0" top="1.1811023622047245" bottom="0.5905511811023623" header="0.5118110236220472" footer="0.5118110236220472"/>
  <pageSetup horizontalDpi="360" verticalDpi="36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5"/>
  <sheetViews>
    <sheetView showGridLines="0" workbookViewId="0" topLeftCell="A1">
      <selection activeCell="C8" sqref="C8"/>
    </sheetView>
  </sheetViews>
  <sheetFormatPr defaultColWidth="9.140625" defaultRowHeight="15.75"/>
  <cols>
    <col min="1" max="1" width="34.421875" style="0" customWidth="1"/>
    <col min="2" max="2" width="6.57421875" style="0" customWidth="1"/>
    <col min="3" max="3" width="20.57421875" style="0" customWidth="1"/>
    <col min="4" max="6" width="9.00390625" style="0" customWidth="1"/>
    <col min="7" max="7" width="4.57421875" style="0" customWidth="1"/>
    <col min="8" max="255" width="9.00390625" style="0" customWidth="1"/>
  </cols>
  <sheetData>
    <row r="2" ht="15.75" customHeight="1">
      <c r="B2" s="89" t="s">
        <v>150</v>
      </c>
    </row>
    <row r="7" spans="1:4" ht="15.75">
      <c r="A7" s="83" t="s">
        <v>145</v>
      </c>
      <c r="B7" s="90"/>
      <c r="C7" s="90"/>
      <c r="D7" s="93"/>
    </row>
    <row r="8" spans="1:4" ht="15.75">
      <c r="A8" s="84" t="s">
        <v>146</v>
      </c>
      <c r="B8" s="84"/>
      <c r="C8" s="84"/>
      <c r="D8" s="84"/>
    </row>
    <row r="9" spans="1:3" ht="15.75">
      <c r="A9" s="85"/>
      <c r="B9" s="68"/>
      <c r="C9" s="68"/>
    </row>
    <row r="10" spans="1:4" ht="43.5" customHeight="1">
      <c r="A10" s="86"/>
      <c r="B10" s="91" t="s">
        <v>151</v>
      </c>
      <c r="C10" s="92" t="s">
        <v>152</v>
      </c>
      <c r="D10" s="18"/>
    </row>
    <row r="11" spans="1:4" ht="16.5">
      <c r="A11" s="87" t="s">
        <v>2</v>
      </c>
      <c r="B11" s="87" t="s">
        <v>11</v>
      </c>
      <c r="C11" s="87">
        <v>1</v>
      </c>
      <c r="D11" s="18"/>
    </row>
    <row r="12" spans="1:4" ht="33" customHeight="1">
      <c r="A12" s="88" t="s">
        <v>147</v>
      </c>
      <c r="B12" s="87">
        <v>1</v>
      </c>
      <c r="C12" s="9">
        <v>113</v>
      </c>
      <c r="D12" s="18"/>
    </row>
    <row r="13" spans="1:4" ht="31.5" customHeight="1">
      <c r="A13" s="88" t="s">
        <v>148</v>
      </c>
      <c r="B13" s="87">
        <v>2</v>
      </c>
      <c r="C13" s="9">
        <v>64722090.72</v>
      </c>
      <c r="D13" s="18"/>
    </row>
    <row r="14" spans="1:4" ht="33.75" customHeight="1">
      <c r="A14" s="88" t="s">
        <v>149</v>
      </c>
      <c r="B14" s="87">
        <v>3</v>
      </c>
      <c r="C14" s="9">
        <v>19530565.07</v>
      </c>
      <c r="D14" s="18"/>
    </row>
    <row r="15" spans="1:3" ht="15.75">
      <c r="A15" s="21"/>
      <c r="B15" s="21"/>
      <c r="C15" s="21"/>
    </row>
  </sheetData>
  <printOptions/>
  <pageMargins left="3.1496062992125986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showGridLines="0" workbookViewId="0" topLeftCell="A1">
      <selection activeCell="A1" sqref="A1:P4"/>
    </sheetView>
  </sheetViews>
  <sheetFormatPr defaultColWidth="9.140625" defaultRowHeight="15.75"/>
  <cols>
    <col min="1" max="2" width="3.28125" style="0" customWidth="1"/>
    <col min="3" max="3" width="22.7109375" style="0" customWidth="1"/>
    <col min="4" max="4" width="3.8515625" style="0" customWidth="1"/>
    <col min="5" max="5" width="13.140625" style="0" customWidth="1"/>
    <col min="6" max="6" width="8.8515625" style="0" customWidth="1"/>
    <col min="7" max="7" width="13.28125" style="0" customWidth="1"/>
    <col min="8" max="8" width="13.421875" style="0" customWidth="1"/>
    <col min="9" max="9" width="13.28125" style="0" customWidth="1"/>
    <col min="10" max="10" width="12.00390625" style="0" customWidth="1"/>
    <col min="11" max="11" width="11.28125" style="0" customWidth="1"/>
    <col min="12" max="12" width="6.8515625" style="0" customWidth="1"/>
    <col min="13" max="13" width="11.140625" style="0" customWidth="1"/>
    <col min="14" max="14" width="15.421875" style="0" customWidth="1"/>
    <col min="15" max="15" width="14.7109375" style="0" customWidth="1"/>
    <col min="16" max="16" width="12.7109375" style="0" customWidth="1"/>
    <col min="17" max="255" width="9.00390625" style="0" customWidth="1"/>
  </cols>
  <sheetData>
    <row r="1" spans="1:16" ht="21" customHeight="1">
      <c r="A1" s="359" t="s">
        <v>375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21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6" ht="49.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16" ht="15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6" ht="23.25" customHeight="1">
      <c r="A5" s="209"/>
      <c r="B5" s="213"/>
      <c r="C5" s="213"/>
      <c r="D5" s="209"/>
      <c r="E5" s="210"/>
      <c r="F5" s="210" t="s">
        <v>119</v>
      </c>
      <c r="G5" s="210"/>
      <c r="H5" s="210"/>
      <c r="I5" s="210"/>
      <c r="J5" s="210"/>
      <c r="K5" s="210"/>
      <c r="L5" s="210"/>
      <c r="M5" s="209"/>
      <c r="N5" s="209"/>
      <c r="O5" s="209"/>
      <c r="P5" s="209"/>
    </row>
    <row r="6" spans="1:17" ht="16.5" customHeight="1">
      <c r="A6" s="94"/>
      <c r="B6" s="103"/>
      <c r="C6" s="106"/>
      <c r="D6" s="376" t="s">
        <v>128</v>
      </c>
      <c r="E6" s="373" t="s">
        <v>131</v>
      </c>
      <c r="F6" s="381" t="s">
        <v>172</v>
      </c>
      <c r="G6" s="382"/>
      <c r="H6" s="382"/>
      <c r="I6" s="382"/>
      <c r="J6" s="382"/>
      <c r="K6" s="382"/>
      <c r="L6" s="383"/>
      <c r="M6" s="373" t="s">
        <v>177</v>
      </c>
      <c r="N6" s="120" t="s">
        <v>178</v>
      </c>
      <c r="O6" s="373" t="s">
        <v>180</v>
      </c>
      <c r="P6" s="74" t="s">
        <v>17</v>
      </c>
      <c r="Q6" s="18"/>
    </row>
    <row r="7" spans="1:17" ht="16.5" customHeight="1">
      <c r="A7" s="95"/>
      <c r="B7" s="73"/>
      <c r="C7" s="107"/>
      <c r="D7" s="377"/>
      <c r="E7" s="384"/>
      <c r="F7" s="373" t="s">
        <v>133</v>
      </c>
      <c r="G7" s="381" t="s">
        <v>134</v>
      </c>
      <c r="H7" s="382"/>
      <c r="I7" s="382"/>
      <c r="J7" s="382"/>
      <c r="K7" s="382"/>
      <c r="L7" s="383"/>
      <c r="M7" s="384"/>
      <c r="N7" s="379" t="s">
        <v>179</v>
      </c>
      <c r="O7" s="384"/>
      <c r="P7" s="379" t="s">
        <v>181</v>
      </c>
      <c r="Q7" s="18"/>
    </row>
    <row r="8" spans="1:17" ht="129" customHeight="1">
      <c r="A8" s="96"/>
      <c r="B8" s="104"/>
      <c r="C8" s="108"/>
      <c r="D8" s="378"/>
      <c r="E8" s="380"/>
      <c r="F8" s="375"/>
      <c r="G8" s="74" t="s">
        <v>173</v>
      </c>
      <c r="H8" s="74" t="s">
        <v>137</v>
      </c>
      <c r="I8" s="74" t="s">
        <v>174</v>
      </c>
      <c r="J8" s="74" t="s">
        <v>175</v>
      </c>
      <c r="K8" s="74" t="s">
        <v>176</v>
      </c>
      <c r="L8" s="74" t="s">
        <v>139</v>
      </c>
      <c r="M8" s="380"/>
      <c r="N8" s="380"/>
      <c r="O8" s="380"/>
      <c r="P8" s="380"/>
      <c r="Q8" s="18"/>
    </row>
    <row r="9" spans="1:17" ht="16.5">
      <c r="A9" s="363" t="s">
        <v>2</v>
      </c>
      <c r="B9" s="364"/>
      <c r="C9" s="365"/>
      <c r="D9" s="70" t="s">
        <v>11</v>
      </c>
      <c r="E9" s="70">
        <v>1</v>
      </c>
      <c r="F9" s="70">
        <v>2</v>
      </c>
      <c r="G9" s="70">
        <v>3</v>
      </c>
      <c r="H9" s="70">
        <v>4</v>
      </c>
      <c r="I9" s="70">
        <v>5</v>
      </c>
      <c r="J9" s="70">
        <v>6</v>
      </c>
      <c r="K9" s="70">
        <v>7</v>
      </c>
      <c r="L9" s="70">
        <v>8</v>
      </c>
      <c r="M9" s="70">
        <v>9</v>
      </c>
      <c r="N9" s="70">
        <v>10</v>
      </c>
      <c r="O9" s="70">
        <v>11</v>
      </c>
      <c r="P9" s="70">
        <v>12</v>
      </c>
      <c r="Q9" s="18"/>
    </row>
    <row r="10" spans="1:17" ht="26.25" customHeight="1">
      <c r="A10" s="366" t="s">
        <v>9</v>
      </c>
      <c r="B10" s="367"/>
      <c r="C10" s="368"/>
      <c r="D10" s="70">
        <v>1</v>
      </c>
      <c r="E10" s="122">
        <f aca="true" t="shared" si="0" ref="E10:P10">SUM(E11:E18)</f>
        <v>10376</v>
      </c>
      <c r="F10" s="122">
        <f t="shared" si="0"/>
        <v>523</v>
      </c>
      <c r="G10" s="122">
        <f t="shared" si="0"/>
        <v>8</v>
      </c>
      <c r="H10" s="122">
        <f t="shared" si="0"/>
        <v>106</v>
      </c>
      <c r="I10" s="122">
        <f t="shared" si="0"/>
        <v>8329</v>
      </c>
      <c r="J10" s="122">
        <f t="shared" si="0"/>
        <v>45</v>
      </c>
      <c r="K10" s="122">
        <f t="shared" si="0"/>
        <v>100</v>
      </c>
      <c r="L10" s="122">
        <f t="shared" si="0"/>
        <v>1310</v>
      </c>
      <c r="M10" s="122">
        <f t="shared" si="0"/>
        <v>6743</v>
      </c>
      <c r="N10" s="122">
        <f t="shared" si="0"/>
        <v>3005</v>
      </c>
      <c r="O10" s="122">
        <f t="shared" si="0"/>
        <v>97</v>
      </c>
      <c r="P10" s="122">
        <f t="shared" si="0"/>
        <v>19</v>
      </c>
      <c r="Q10" s="18"/>
    </row>
    <row r="11" spans="1:17" ht="46.5" customHeight="1">
      <c r="A11" s="97" t="s">
        <v>153</v>
      </c>
      <c r="B11" s="373" t="s">
        <v>161</v>
      </c>
      <c r="C11" s="62" t="s">
        <v>164</v>
      </c>
      <c r="D11" s="70">
        <v>2</v>
      </c>
      <c r="E11" s="122">
        <f aca="true" t="shared" si="1" ref="E11:E19">SUM(F11:I11,K11:L11)</f>
        <v>2902</v>
      </c>
      <c r="F11" s="9">
        <v>215</v>
      </c>
      <c r="G11" s="9">
        <v>3</v>
      </c>
      <c r="H11" s="9">
        <v>47</v>
      </c>
      <c r="I11" s="9">
        <v>2249</v>
      </c>
      <c r="J11" s="9">
        <v>11</v>
      </c>
      <c r="K11" s="9">
        <v>27</v>
      </c>
      <c r="L11" s="9">
        <v>361</v>
      </c>
      <c r="M11" s="9">
        <v>2206</v>
      </c>
      <c r="N11" s="9">
        <v>1117</v>
      </c>
      <c r="O11" s="9">
        <v>37</v>
      </c>
      <c r="P11" s="9">
        <v>6</v>
      </c>
      <c r="Q11" s="18"/>
    </row>
    <row r="12" spans="1:17" ht="43.5" customHeight="1">
      <c r="A12" s="98" t="s">
        <v>154</v>
      </c>
      <c r="B12" s="374"/>
      <c r="C12" s="62" t="s">
        <v>165</v>
      </c>
      <c r="D12" s="70">
        <v>3</v>
      </c>
      <c r="E12" s="122">
        <f t="shared" si="1"/>
        <v>460</v>
      </c>
      <c r="F12" s="9">
        <v>23</v>
      </c>
      <c r="G12" s="9">
        <v>0</v>
      </c>
      <c r="H12" s="9">
        <v>2</v>
      </c>
      <c r="I12" s="9">
        <v>333</v>
      </c>
      <c r="J12" s="9">
        <v>0</v>
      </c>
      <c r="K12" s="9">
        <v>1</v>
      </c>
      <c r="L12" s="9">
        <v>101</v>
      </c>
      <c r="M12" s="9">
        <v>466</v>
      </c>
      <c r="N12" s="9">
        <v>189</v>
      </c>
      <c r="O12" s="9">
        <v>8</v>
      </c>
      <c r="P12" s="9">
        <v>1</v>
      </c>
      <c r="Q12" s="18"/>
    </row>
    <row r="13" spans="1:17" ht="31.5" customHeight="1">
      <c r="A13" s="98" t="s">
        <v>155</v>
      </c>
      <c r="B13" s="374"/>
      <c r="C13" s="62" t="s">
        <v>123</v>
      </c>
      <c r="D13" s="70">
        <v>4</v>
      </c>
      <c r="E13" s="122">
        <f t="shared" si="1"/>
        <v>4064</v>
      </c>
      <c r="F13" s="9">
        <v>142</v>
      </c>
      <c r="G13" s="9">
        <v>2</v>
      </c>
      <c r="H13" s="9">
        <v>13</v>
      </c>
      <c r="I13" s="9">
        <v>3459</v>
      </c>
      <c r="J13" s="9">
        <v>18</v>
      </c>
      <c r="K13" s="9">
        <v>31</v>
      </c>
      <c r="L13" s="9">
        <v>417</v>
      </c>
      <c r="M13" s="9">
        <v>2293</v>
      </c>
      <c r="N13" s="9">
        <v>900</v>
      </c>
      <c r="O13" s="9">
        <v>22</v>
      </c>
      <c r="P13" s="9">
        <v>2</v>
      </c>
      <c r="Q13" s="18"/>
    </row>
    <row r="14" spans="1:17" ht="30.75" customHeight="1">
      <c r="A14" s="98" t="s">
        <v>156</v>
      </c>
      <c r="B14" s="374"/>
      <c r="C14" s="109" t="s">
        <v>166</v>
      </c>
      <c r="D14" s="70">
        <v>5</v>
      </c>
      <c r="E14" s="122">
        <f t="shared" si="1"/>
        <v>2</v>
      </c>
      <c r="F14" s="9">
        <v>0</v>
      </c>
      <c r="G14" s="9">
        <v>0</v>
      </c>
      <c r="H14" s="9">
        <v>0</v>
      </c>
      <c r="I14" s="9">
        <v>2</v>
      </c>
      <c r="J14" s="9">
        <v>0</v>
      </c>
      <c r="K14" s="9">
        <v>0</v>
      </c>
      <c r="L14" s="9">
        <v>0</v>
      </c>
      <c r="M14" s="9">
        <v>3</v>
      </c>
      <c r="N14" s="9">
        <v>2</v>
      </c>
      <c r="O14" s="9">
        <v>0</v>
      </c>
      <c r="P14" s="9">
        <v>0</v>
      </c>
      <c r="Q14" s="18"/>
    </row>
    <row r="15" spans="1:17" ht="40.5" customHeight="1">
      <c r="A15" s="99" t="s">
        <v>157</v>
      </c>
      <c r="B15" s="374"/>
      <c r="C15" s="62" t="s">
        <v>167</v>
      </c>
      <c r="D15" s="70">
        <v>6</v>
      </c>
      <c r="E15" s="122">
        <f t="shared" si="1"/>
        <v>1228</v>
      </c>
      <c r="F15" s="9">
        <v>31</v>
      </c>
      <c r="G15" s="9">
        <v>2</v>
      </c>
      <c r="H15" s="9">
        <v>18</v>
      </c>
      <c r="I15" s="9">
        <v>977</v>
      </c>
      <c r="J15" s="9">
        <v>3</v>
      </c>
      <c r="K15" s="9">
        <v>25</v>
      </c>
      <c r="L15" s="9">
        <v>175</v>
      </c>
      <c r="M15" s="9">
        <v>696</v>
      </c>
      <c r="N15" s="9">
        <v>232</v>
      </c>
      <c r="O15" s="9">
        <v>11</v>
      </c>
      <c r="P15" s="9">
        <v>6</v>
      </c>
      <c r="Q15" s="18"/>
    </row>
    <row r="16" spans="1:17" ht="17.25" customHeight="1">
      <c r="A16" s="100" t="s">
        <v>54</v>
      </c>
      <c r="B16" s="375"/>
      <c r="C16" s="60" t="s">
        <v>168</v>
      </c>
      <c r="D16" s="70">
        <v>7</v>
      </c>
      <c r="E16" s="122">
        <f t="shared" si="1"/>
        <v>344</v>
      </c>
      <c r="F16" s="9">
        <v>50</v>
      </c>
      <c r="G16" s="9">
        <v>1</v>
      </c>
      <c r="H16" s="9">
        <v>8</v>
      </c>
      <c r="I16" s="9">
        <v>244</v>
      </c>
      <c r="J16" s="9">
        <v>0</v>
      </c>
      <c r="K16" s="9">
        <v>6</v>
      </c>
      <c r="L16" s="9">
        <v>35</v>
      </c>
      <c r="M16" s="9">
        <v>144</v>
      </c>
      <c r="N16" s="9">
        <v>28</v>
      </c>
      <c r="O16" s="9">
        <v>3</v>
      </c>
      <c r="P16" s="9">
        <v>0</v>
      </c>
      <c r="Q16" s="18"/>
    </row>
    <row r="17" spans="1:17" ht="20.25" customHeight="1">
      <c r="A17" s="100" t="s">
        <v>158</v>
      </c>
      <c r="B17" s="369" t="s">
        <v>162</v>
      </c>
      <c r="C17" s="370"/>
      <c r="D17" s="70">
        <v>8</v>
      </c>
      <c r="E17" s="122">
        <f t="shared" si="1"/>
        <v>96</v>
      </c>
      <c r="F17" s="9">
        <v>2</v>
      </c>
      <c r="G17" s="9">
        <v>0</v>
      </c>
      <c r="H17" s="9">
        <v>0</v>
      </c>
      <c r="I17" s="9">
        <v>80</v>
      </c>
      <c r="J17" s="9">
        <v>1</v>
      </c>
      <c r="K17" s="9">
        <v>5</v>
      </c>
      <c r="L17" s="9">
        <v>9</v>
      </c>
      <c r="M17" s="9">
        <v>33</v>
      </c>
      <c r="N17" s="9">
        <v>10</v>
      </c>
      <c r="O17" s="9">
        <v>0</v>
      </c>
      <c r="P17" s="9">
        <v>0</v>
      </c>
      <c r="Q17" s="18"/>
    </row>
    <row r="18" spans="1:17" ht="20.25" customHeight="1">
      <c r="A18" s="100" t="s">
        <v>159</v>
      </c>
      <c r="B18" s="371" t="s">
        <v>125</v>
      </c>
      <c r="C18" s="372"/>
      <c r="D18" s="70">
        <v>9</v>
      </c>
      <c r="E18" s="122">
        <f t="shared" si="1"/>
        <v>1280</v>
      </c>
      <c r="F18" s="9">
        <v>60</v>
      </c>
      <c r="G18" s="9">
        <v>0</v>
      </c>
      <c r="H18" s="9">
        <v>18</v>
      </c>
      <c r="I18" s="9">
        <v>985</v>
      </c>
      <c r="J18" s="9">
        <v>12</v>
      </c>
      <c r="K18" s="9">
        <v>5</v>
      </c>
      <c r="L18" s="9">
        <v>212</v>
      </c>
      <c r="M18" s="9">
        <v>902</v>
      </c>
      <c r="N18" s="9">
        <v>527</v>
      </c>
      <c r="O18" s="9">
        <v>16</v>
      </c>
      <c r="P18" s="9">
        <v>4</v>
      </c>
      <c r="Q18" s="18"/>
    </row>
    <row r="19" spans="1:17" ht="45" customHeight="1">
      <c r="A19" s="101" t="s">
        <v>160</v>
      </c>
      <c r="B19" s="361" t="s">
        <v>163</v>
      </c>
      <c r="C19" s="362"/>
      <c r="D19" s="70">
        <v>10</v>
      </c>
      <c r="E19" s="122">
        <f t="shared" si="1"/>
        <v>131</v>
      </c>
      <c r="F19" s="9">
        <v>14</v>
      </c>
      <c r="G19" s="9">
        <v>0</v>
      </c>
      <c r="H19" s="9">
        <v>1</v>
      </c>
      <c r="I19" s="9">
        <v>54</v>
      </c>
      <c r="J19" s="9">
        <v>0</v>
      </c>
      <c r="K19" s="9">
        <v>1</v>
      </c>
      <c r="L19" s="9">
        <v>61</v>
      </c>
      <c r="M19" s="9">
        <v>74</v>
      </c>
      <c r="N19" s="9">
        <v>19</v>
      </c>
      <c r="O19" s="9">
        <v>2</v>
      </c>
      <c r="P19" s="9">
        <v>0</v>
      </c>
      <c r="Q19" s="18"/>
    </row>
    <row r="20" spans="1:16" ht="20.25" customHeight="1">
      <c r="A20" s="102"/>
      <c r="B20" s="105"/>
      <c r="C20" s="110"/>
      <c r="D20" s="112"/>
      <c r="E20" s="76"/>
      <c r="F20" s="76"/>
      <c r="G20" s="76"/>
      <c r="H20" s="76"/>
      <c r="I20" s="76"/>
      <c r="J20" s="76"/>
      <c r="K20" s="76"/>
      <c r="L20" s="117"/>
      <c r="M20" s="76"/>
      <c r="N20" s="76"/>
      <c r="O20" s="76"/>
      <c r="P20" s="76"/>
    </row>
    <row r="21" spans="3:16" ht="20.25" customHeight="1">
      <c r="C21" s="111" t="s">
        <v>127</v>
      </c>
      <c r="D21" s="113" t="s">
        <v>169</v>
      </c>
      <c r="E21" s="113"/>
      <c r="F21" s="113"/>
      <c r="G21" s="113"/>
      <c r="H21" s="113"/>
      <c r="I21" s="78"/>
      <c r="K21" s="116"/>
      <c r="L21" s="118">
        <v>0</v>
      </c>
      <c r="M21" s="119"/>
      <c r="N21" s="114"/>
      <c r="O21" s="114"/>
      <c r="P21" s="78"/>
    </row>
    <row r="22" spans="4:15" ht="20.25" customHeight="1">
      <c r="D22" s="114" t="s">
        <v>170</v>
      </c>
      <c r="I22" s="115"/>
      <c r="K22" s="116"/>
      <c r="L22" s="118">
        <v>0</v>
      </c>
      <c r="M22" s="18"/>
      <c r="O22" s="121"/>
    </row>
    <row r="23" spans="4:12" ht="15" customHeight="1">
      <c r="D23" s="73"/>
      <c r="E23" s="73"/>
      <c r="L23" s="21"/>
    </row>
    <row r="24" spans="4:7" ht="15" customHeight="1">
      <c r="D24" s="73" t="s">
        <v>171</v>
      </c>
      <c r="E24" s="73"/>
      <c r="G24" s="73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6">
    <mergeCell ref="E6:E8"/>
    <mergeCell ref="F7:F8"/>
    <mergeCell ref="M6:M8"/>
    <mergeCell ref="O6:O8"/>
    <mergeCell ref="N7:N8"/>
    <mergeCell ref="G7:L7"/>
    <mergeCell ref="A1:P4"/>
    <mergeCell ref="B19:C19"/>
    <mergeCell ref="A9:C9"/>
    <mergeCell ref="A10:C10"/>
    <mergeCell ref="B17:C17"/>
    <mergeCell ref="B18:C18"/>
    <mergeCell ref="B11:B16"/>
    <mergeCell ref="D6:D8"/>
    <mergeCell ref="P7:P8"/>
    <mergeCell ref="F6:L6"/>
  </mergeCells>
  <printOptions/>
  <pageMargins left="0.35" right="0.23" top="0.7874015748031497" bottom="0" header="0.5118110236220472" footer="0.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5"/>
  <sheetViews>
    <sheetView showGridLines="0" workbookViewId="0" topLeftCell="A1">
      <selection activeCell="F12" sqref="F12"/>
    </sheetView>
  </sheetViews>
  <sheetFormatPr defaultColWidth="9.140625" defaultRowHeight="15.75"/>
  <cols>
    <col min="1" max="1" width="3.421875" style="0" customWidth="1"/>
    <col min="2" max="2" width="32.57421875" style="0" customWidth="1"/>
    <col min="3" max="3" width="6.140625" style="0" customWidth="1"/>
    <col min="4" max="4" width="20.57421875" style="0" customWidth="1"/>
    <col min="5" max="255" width="9.00390625" style="0" customWidth="1"/>
  </cols>
  <sheetData>
    <row r="2" ht="15.75" customHeight="1">
      <c r="C2" s="89" t="s">
        <v>187</v>
      </c>
    </row>
    <row r="7" spans="1:5" ht="15.75">
      <c r="A7" s="385" t="s">
        <v>182</v>
      </c>
      <c r="B7" s="386"/>
      <c r="C7" s="386"/>
      <c r="D7" s="387"/>
      <c r="E7" s="83"/>
    </row>
    <row r="8" spans="1:5" ht="15.75">
      <c r="A8" s="385" t="s">
        <v>183</v>
      </c>
      <c r="B8" s="386"/>
      <c r="C8" s="386"/>
      <c r="D8" s="388"/>
      <c r="E8" s="387"/>
    </row>
    <row r="9" spans="2:4" ht="15.75">
      <c r="B9" s="123"/>
      <c r="C9" s="125"/>
      <c r="D9" s="125"/>
    </row>
    <row r="10" spans="1:5" ht="42.75" customHeight="1">
      <c r="A10" s="116"/>
      <c r="B10" s="124"/>
      <c r="C10" s="91" t="s">
        <v>151</v>
      </c>
      <c r="D10" s="92" t="s">
        <v>152</v>
      </c>
      <c r="E10" s="18"/>
    </row>
    <row r="11" spans="1:5" ht="16.5">
      <c r="A11" s="116"/>
      <c r="B11" s="87" t="s">
        <v>2</v>
      </c>
      <c r="C11" s="87" t="s">
        <v>11</v>
      </c>
      <c r="D11" s="87">
        <v>1</v>
      </c>
      <c r="E11" s="18"/>
    </row>
    <row r="12" spans="1:5" ht="35.25" customHeight="1">
      <c r="A12" s="116"/>
      <c r="B12" s="88" t="s">
        <v>184</v>
      </c>
      <c r="C12" s="87">
        <v>1</v>
      </c>
      <c r="D12" s="9">
        <v>20355</v>
      </c>
      <c r="E12" s="18"/>
    </row>
    <row r="13" spans="1:5" ht="47.25" customHeight="1">
      <c r="A13" s="116"/>
      <c r="B13" s="88" t="s">
        <v>185</v>
      </c>
      <c r="C13" s="87">
        <v>2</v>
      </c>
      <c r="D13" s="9">
        <v>31224791699.5145</v>
      </c>
      <c r="E13" s="18"/>
    </row>
    <row r="14" spans="1:5" ht="42.75" customHeight="1">
      <c r="A14" s="116"/>
      <c r="B14" s="88" t="s">
        <v>186</v>
      </c>
      <c r="C14" s="87">
        <v>3</v>
      </c>
      <c r="D14" s="9">
        <v>25792783602.3948</v>
      </c>
      <c r="E14" s="18"/>
    </row>
    <row r="15" spans="2:4" ht="15.75">
      <c r="B15" s="21"/>
      <c r="C15" s="21"/>
      <c r="D15" s="21"/>
    </row>
  </sheetData>
  <mergeCells count="2">
    <mergeCell ref="A7:D7"/>
    <mergeCell ref="A8:E8"/>
  </mergeCells>
  <printOptions/>
  <pageMargins left="2.952755905511811" right="0.7874015748031497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2012-01-26T13:30:35Z</cp:lastPrinted>
  <dcterms:modified xsi:type="dcterms:W3CDTF">2013-07-08T09:07:14Z</dcterms:modified>
  <cp:category/>
  <cp:version/>
  <cp:contentType/>
  <cp:contentStatus/>
</cp:coreProperties>
</file>